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firstSheet="3" activeTab="3"/>
  </bookViews>
  <sheets>
    <sheet name="Sheet1" sheetId="1" state="hidden" r:id="rId1"/>
    <sheet name="Sheet2" sheetId="2" state="hidden" r:id="rId2"/>
    <sheet name="3rd Draft" sheetId="3" state="hidden" r:id="rId3"/>
    <sheet name="Budget Efficiency Form" sheetId="4" r:id="rId4"/>
  </sheets>
  <definedNames>
    <definedName name="_xlnm.Print_Area" localSheetId="2">'3rd Draft'!$A$1:$M$37</definedName>
    <definedName name="_xlnm.Print_Area" localSheetId="3">'Budget Efficiency Form'!$A$1:$M$55</definedName>
    <definedName name="_xlnm.Print_Area" localSheetId="0">'Sheet1'!$A$1:$O$37</definedName>
  </definedNames>
  <calcPr fullCalcOnLoad="1"/>
</workbook>
</file>

<file path=xl/comments4.xml><?xml version="1.0" encoding="utf-8"?>
<comments xmlns="http://schemas.openxmlformats.org/spreadsheetml/2006/main">
  <authors>
    <author>Budget Analyst</author>
  </authors>
  <commentList>
    <comment ref="F7" authorId="0">
      <text>
        <r>
          <rPr>
            <sz val="12"/>
            <rFont val="Tahoma"/>
            <family val="2"/>
          </rPr>
          <t>How many employee(s) are being requested in column "E"?</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7" authorId="0">
      <text>
        <r>
          <rPr>
            <sz val="12"/>
            <rFont val="Tahoma"/>
            <family val="2"/>
          </rPr>
          <t>The 2008-2013 Strategic Accountability Plan Codes are listed below.  (Row 59-79)</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<sst xmlns="http://schemas.openxmlformats.org/spreadsheetml/2006/main" count="548" uniqueCount="158">
  <si>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</si>
  <si>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</si>
  <si>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</si>
  <si>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</si>
  <si>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</si>
  <si>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</si>
  <si>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</si>
  <si>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</si>
  <si>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</si>
  <si>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</si>
  <si>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</si>
  <si>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</si>
  <si>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</si>
  <si>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</si>
  <si>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</si>
  <si>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</si>
  <si>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</si>
  <si>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</si>
  <si>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</si>
  <si>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</si>
  <si>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</si>
  <si>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</si>
  <si>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</si>
  <si>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</si>
  <si>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</si>
  <si>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</si>
  <si>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</si>
  <si>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</si>
  <si>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</si>
  <si>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</si>
  <si>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</si>
  <si>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</si>
  <si>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</si>
  <si>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</si>
  <si>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</si>
  <si>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</si>
  <si>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</si>
  <si>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</si>
  <si>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</si>
  <si>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</si>
  <si>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</si>
  <si>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</si>
  <si>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</si>
  <si>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</si>
  <si>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</si>
  <si>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</si>
  <si>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</si>
  <si>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</si>
  <si>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</si>
  <si>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</si>
  <si>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</si>
  <si>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</si>
  <si>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</si>
  <si>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</si>
  <si>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</si>
  <si>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</si>
  <si>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</si>
  <si>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</si>
  <si>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</si>
  <si>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</si>
  <si>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</si>
  <si>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</si>
  <si>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</si>
  <si>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</si>
  <si>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</si>
  <si>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</si>
  <si>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</si>
  <si>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</si>
  <si>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</si>
  <si>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</si>
  <si>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</si>
  <si>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</si>
  <si>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</si>
  <si>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</si>
  <si>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</si>
  <si>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</si>
  <si>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</si>
  <si>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</si>
  <si>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</si>
  <si>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</si>
  <si>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</si>
  <si>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</si>
  <si>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</si>
  <si>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</si>
  <si>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</si>
  <si>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</si>
  <si>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</si>
  <si>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</si>
  <si>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</si>
  <si>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</si>
  <si>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</si>
  <si>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</si>
  <si>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</si>
  <si>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</si>
  <si>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</si>
  <si>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</si>
  <si>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</si>
  <si>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</si>
  <si>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</si>
  <si>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</si>
  <si>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</si>
  <si>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</si>
  <si>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</si>
  <si>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</si>
  <si>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</si>
  <si>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</si>
  <si>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</si>
  <si>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</si>
  <si>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</si>
  <si>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</si>
  <si>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</si>
  <si>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</si>
  <si>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</si>
  <si>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</si>
  <si>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</si>
  <si>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</si>
  <si>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</si>
  <si>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</si>
  <si>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</si>
  <si>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</si>
  <si>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</si>
  <si>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</si>
  <si>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</si>
  <si>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</si>
  <si>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</si>
  <si>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</si>
  <si>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</si>
  <si>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</si>
  <si>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</si>
  <si>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</si>
  <si>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</si>
  <si>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</si>
  <si>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</si>
  <si>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</si>
  <si>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</si>
  <si>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</si>
  <si>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</si>
  <si>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</si>
  <si>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</si>
  <si>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</si>
  <si>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</si>
  <si>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</si>
  <si>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</si>
  <si>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</si>
  <si>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Budget Number</t>
  </si>
  <si>
    <t>Part-time - Retirees</t>
  </si>
  <si>
    <t>Part-time (Non-Retirees)</t>
  </si>
  <si>
    <t>Job Titles or Description</t>
  </si>
  <si>
    <t>00 - Other</t>
  </si>
  <si>
    <t xml:space="preserve">    Authorized Signature</t>
  </si>
  <si>
    <t>XXX-XXXX</t>
  </si>
  <si>
    <t>$ Efficiency</t>
  </si>
  <si>
    <t>TOTAL</t>
  </si>
  <si>
    <r>
      <t xml:space="preserve">Salary </t>
    </r>
    <r>
      <rPr>
        <sz val="13"/>
        <rFont val="Arial"/>
        <family val="2"/>
      </rPr>
      <t>(Benefits are calculated.)</t>
    </r>
  </si>
  <si>
    <t>Don't need anymore</t>
  </si>
  <si>
    <t>$ Total Efficiency</t>
  </si>
  <si>
    <t xml:space="preserve">                                    Signature of Submitter</t>
  </si>
  <si>
    <t xml:space="preserve"> 2019-2020 Budget Efficiency Form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</si>
</sst>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s>
  <fonts count="80">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b/>
      <sz val="12"/>
      <name val="Tahoma"/>
      <family val="2"/>
    </font>
    <font>
      <sz val="12"/>
      <name val="Tahoma"/>
      <family val="2"/>
    </font>
    <font>
      <u val="single"/>
      <sz val="12"/>
      <name val="Tahoma"/>
      <family val="2"/>
    </font>
    <font>
      <sz val="8"/>
      <name val="Tahoma"/>
      <family val="2"/>
    </font>
    <font>
      <b/>
      <sz val="18"/>
      <name val="Arial"/>
      <family val="2"/>
    </font>
    <font>
      <sz val="14"/>
      <name val="Arial"/>
      <family val="2"/>
    </font>
    <font>
      <b/>
      <i/>
      <sz val="14"/>
      <name val="Arial"/>
      <family val="2"/>
    </font>
    <font>
      <b/>
      <sz val="20"/>
      <name val="Arial"/>
      <family val="2"/>
    </font>
    <font>
      <b/>
      <i/>
      <sz val="20"/>
      <name val="Arial"/>
      <family val="2"/>
    </font>
    <font>
      <b/>
      <sz val="13"/>
      <name val="Arial"/>
      <family val="2"/>
    </font>
    <font>
      <sz val="13"/>
      <name val="Arial"/>
      <family val="2"/>
    </font>
    <font>
      <b/>
      <i/>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81">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4" applyNumberFormat="1" applyFont="1" applyBorder="1" applyAlignment="1">
      <alignment/>
    </xf>
    <xf numFmtId="165" fontId="0" fillId="0" borderId="12" xfId="44"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4"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4"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4" applyNumberFormat="1" applyFont="1" applyBorder="1" applyAlignment="1">
      <alignment/>
    </xf>
    <xf numFmtId="165" fontId="0" fillId="0" borderId="14" xfId="44"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9" fontId="12" fillId="0" borderId="0" xfId="58" applyFont="1" applyAlignment="1">
      <alignment horizontal="center"/>
    </xf>
    <xf numFmtId="9" fontId="3" fillId="0" borderId="0" xfId="58" applyNumberFormat="1" applyFont="1" applyAlignment="1">
      <alignment/>
    </xf>
    <xf numFmtId="9" fontId="3" fillId="0" borderId="0" xfId="58"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4"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4" applyNumberFormat="1" applyFont="1" applyFill="1" applyBorder="1" applyAlignment="1">
      <alignment/>
    </xf>
    <xf numFmtId="165" fontId="5" fillId="34" borderId="21" xfId="44"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4"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4" applyNumberFormat="1" applyFont="1" applyFill="1" applyBorder="1" applyAlignment="1">
      <alignment/>
    </xf>
    <xf numFmtId="166" fontId="5" fillId="35" borderId="12" xfId="42" applyNumberFormat="1" applyFont="1" applyFill="1" applyBorder="1" applyAlignment="1">
      <alignment/>
    </xf>
    <xf numFmtId="165" fontId="5" fillId="35" borderId="14" xfId="44"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58" applyNumberFormat="1" applyFont="1" applyBorder="1" applyAlignment="1">
      <alignment/>
    </xf>
    <xf numFmtId="165" fontId="26" fillId="0" borderId="27" xfId="44" applyNumberFormat="1" applyFont="1" applyBorder="1" applyAlignment="1">
      <alignment/>
    </xf>
    <xf numFmtId="166" fontId="26" fillId="0" borderId="27" xfId="42" applyNumberFormat="1"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4"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4" applyNumberFormat="1"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29"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0" fillId="0" borderId="12" xfId="0" applyFont="1" applyFill="1" applyBorder="1" applyAlignment="1">
      <alignment wrapText="1"/>
    </xf>
    <xf numFmtId="0" fontId="30" fillId="0" borderId="14" xfId="0" applyFont="1" applyFill="1" applyBorder="1" applyAlignment="1">
      <alignment wrapText="1"/>
    </xf>
    <xf numFmtId="0" fontId="25" fillId="0" borderId="12" xfId="0" applyFont="1" applyBorder="1" applyAlignment="1">
      <alignment horizontal="left" wrapText="1"/>
    </xf>
    <xf numFmtId="165" fontId="24" fillId="0" borderId="12" xfId="44" applyNumberFormat="1" applyFont="1" applyBorder="1" applyAlignment="1">
      <alignment/>
    </xf>
    <xf numFmtId="165" fontId="24" fillId="0" borderId="14" xfId="44" applyNumberFormat="1" applyFont="1" applyBorder="1" applyAlignment="1">
      <alignment/>
    </xf>
    <xf numFmtId="0" fontId="31" fillId="0" borderId="0" xfId="0" applyFont="1" applyAlignment="1">
      <alignment horizontal="center"/>
    </xf>
    <xf numFmtId="0" fontId="4" fillId="0" borderId="16" xfId="0" applyFont="1" applyBorder="1" applyAlignment="1">
      <alignment/>
    </xf>
    <xf numFmtId="0" fontId="33" fillId="0" borderId="0" xfId="0" applyFont="1" applyAlignment="1">
      <alignment/>
    </xf>
    <xf numFmtId="0" fontId="21" fillId="0" borderId="0" xfId="0" applyFont="1" applyAlignment="1">
      <alignment horizontal="right"/>
    </xf>
    <xf numFmtId="0" fontId="4" fillId="0" borderId="0" xfId="0" applyFont="1" applyBorder="1" applyAlignment="1">
      <alignment/>
    </xf>
    <xf numFmtId="0" fontId="1" fillId="0" borderId="0" xfId="0" applyFont="1" applyAlignment="1">
      <alignment horizontal="center"/>
    </xf>
    <xf numFmtId="0" fontId="8" fillId="0" borderId="0" xfId="0" applyFont="1" applyAlignment="1" applyProtection="1">
      <alignment/>
      <protection locked="0"/>
    </xf>
    <xf numFmtId="0" fontId="39" fillId="0" borderId="0" xfId="0" applyFont="1" applyAlignment="1">
      <alignment/>
    </xf>
    <xf numFmtId="0" fontId="40" fillId="0" borderId="0" xfId="0" applyFont="1" applyBorder="1" applyAlignment="1">
      <alignment/>
    </xf>
    <xf numFmtId="0" fontId="38" fillId="0" borderId="0" xfId="0" applyFont="1" applyAlignment="1">
      <alignment/>
    </xf>
    <xf numFmtId="0" fontId="21" fillId="0" borderId="0" xfId="0" applyFont="1" applyBorder="1" applyAlignment="1">
      <alignment/>
    </xf>
    <xf numFmtId="0" fontId="21" fillId="0" borderId="0" xfId="0" applyFont="1" applyBorder="1" applyAlignment="1">
      <alignment horizontal="right" indent="1"/>
    </xf>
    <xf numFmtId="43" fontId="0" fillId="0" borderId="0" xfId="0" applyNumberFormat="1" applyFont="1" applyAlignment="1">
      <alignment/>
    </xf>
    <xf numFmtId="166" fontId="0" fillId="0" borderId="0" xfId="42" applyNumberFormat="1" applyFont="1" applyAlignment="1">
      <alignment/>
    </xf>
    <xf numFmtId="0" fontId="8" fillId="0" borderId="0" xfId="0" applyFont="1" applyBorder="1" applyAlignment="1">
      <alignment/>
    </xf>
    <xf numFmtId="0" fontId="8" fillId="0" borderId="0" xfId="0" applyFont="1" applyBorder="1" applyAlignment="1" applyProtection="1">
      <alignment/>
      <protection locked="0"/>
    </xf>
    <xf numFmtId="0" fontId="40" fillId="0" borderId="0" xfId="0" applyNumberFormat="1" applyFont="1" applyBorder="1" applyAlignment="1">
      <alignment vertical="top" wrapText="1"/>
    </xf>
    <xf numFmtId="0" fontId="12" fillId="0" borderId="0" xfId="0" applyFont="1" applyBorder="1" applyAlignment="1">
      <alignment vertical="top"/>
    </xf>
    <xf numFmtId="0" fontId="12" fillId="0" borderId="0" xfId="0" applyFont="1" applyBorder="1" applyAlignment="1">
      <alignment/>
    </xf>
    <xf numFmtId="0" fontId="43" fillId="0" borderId="13" xfId="0" applyFont="1" applyBorder="1" applyAlignment="1">
      <alignment horizontal="left" indent="1"/>
    </xf>
    <xf numFmtId="0" fontId="43" fillId="0" borderId="13" xfId="0" applyFont="1" applyBorder="1" applyAlignment="1">
      <alignment horizontal="center"/>
    </xf>
    <xf numFmtId="0" fontId="43" fillId="36" borderId="13" xfId="0" applyFont="1" applyFill="1" applyBorder="1" applyAlignment="1">
      <alignment horizontal="center"/>
    </xf>
    <xf numFmtId="0" fontId="43" fillId="0" borderId="28" xfId="0" applyFont="1" applyBorder="1" applyAlignment="1">
      <alignment horizontal="center"/>
    </xf>
    <xf numFmtId="0" fontId="43" fillId="0" borderId="18" xfId="0" applyFont="1" applyBorder="1" applyAlignment="1">
      <alignment horizontal="center"/>
    </xf>
    <xf numFmtId="0" fontId="44" fillId="0" borderId="19" xfId="0" applyFont="1" applyBorder="1" applyAlignment="1">
      <alignment/>
    </xf>
    <xf numFmtId="0" fontId="44" fillId="0" borderId="12" xfId="0" applyFont="1" applyBorder="1" applyAlignment="1">
      <alignment horizontal="left"/>
    </xf>
    <xf numFmtId="0" fontId="44" fillId="0" borderId="12" xfId="0" applyFont="1" applyBorder="1" applyAlignment="1" applyProtection="1">
      <alignment horizontal="left" vertical="top" wrapText="1"/>
      <protection locked="0"/>
    </xf>
    <xf numFmtId="44" fontId="43" fillId="0" borderId="12" xfId="44" applyFont="1" applyBorder="1" applyAlignment="1" applyProtection="1">
      <alignment/>
      <protection locked="0"/>
    </xf>
    <xf numFmtId="165" fontId="43" fillId="36" borderId="12" xfId="44" applyNumberFormat="1" applyFont="1" applyFill="1" applyBorder="1" applyAlignment="1">
      <alignment/>
    </xf>
    <xf numFmtId="165" fontId="44" fillId="0" borderId="12" xfId="44" applyNumberFormat="1" applyFont="1" applyBorder="1" applyAlignment="1" applyProtection="1">
      <alignment/>
      <protection locked="0"/>
    </xf>
    <xf numFmtId="165" fontId="43" fillId="36" borderId="12" xfId="0" applyNumberFormat="1" applyFont="1" applyFill="1" applyBorder="1" applyAlignment="1">
      <alignment/>
    </xf>
    <xf numFmtId="165" fontId="43" fillId="0" borderId="12" xfId="44" applyNumberFormat="1" applyFont="1" applyBorder="1" applyAlignment="1" applyProtection="1">
      <alignment/>
      <protection locked="0"/>
    </xf>
    <xf numFmtId="0" fontId="44" fillId="0" borderId="27" xfId="0" applyFont="1" applyBorder="1" applyAlignment="1" applyProtection="1">
      <alignment/>
      <protection locked="0"/>
    </xf>
    <xf numFmtId="0" fontId="44" fillId="36" borderId="15" xfId="0" applyFont="1" applyFill="1" applyBorder="1" applyAlignment="1" applyProtection="1">
      <alignment horizontal="left" wrapText="1"/>
      <protection locked="0"/>
    </xf>
    <xf numFmtId="0" fontId="44" fillId="36" borderId="12" xfId="0" applyFont="1" applyFill="1" applyBorder="1" applyAlignment="1">
      <alignment horizontal="left"/>
    </xf>
    <xf numFmtId="44" fontId="43" fillId="37" borderId="12" xfId="44" applyFont="1" applyFill="1" applyBorder="1" applyAlignment="1" applyProtection="1">
      <alignment/>
      <protection locked="0"/>
    </xf>
    <xf numFmtId="166" fontId="43" fillId="36" borderId="12" xfId="42" applyNumberFormat="1" applyFont="1" applyFill="1" applyBorder="1" applyAlignment="1">
      <alignment/>
    </xf>
    <xf numFmtId="166" fontId="43" fillId="0" borderId="12" xfId="42" applyNumberFormat="1" applyFont="1" applyBorder="1" applyAlignment="1" applyProtection="1">
      <alignment/>
      <protection locked="0"/>
    </xf>
    <xf numFmtId="0" fontId="44" fillId="36" borderId="15" xfId="0" applyFont="1" applyFill="1" applyBorder="1" applyAlignment="1" applyProtection="1">
      <alignment/>
      <protection locked="0"/>
    </xf>
    <xf numFmtId="166" fontId="43" fillId="37" borderId="12" xfId="42" applyNumberFormat="1" applyFont="1" applyFill="1" applyBorder="1" applyAlignment="1" applyProtection="1">
      <alignment/>
      <protection locked="0"/>
    </xf>
    <xf numFmtId="0" fontId="44" fillId="0" borderId="20" xfId="0" applyFont="1" applyBorder="1" applyAlignment="1">
      <alignment/>
    </xf>
    <xf numFmtId="0" fontId="44" fillId="36" borderId="14" xfId="0" applyFont="1" applyFill="1" applyBorder="1" applyAlignment="1">
      <alignment horizontal="left"/>
    </xf>
    <xf numFmtId="0" fontId="44" fillId="0" borderId="14" xfId="0" applyFont="1" applyBorder="1" applyAlignment="1">
      <alignment horizontal="left"/>
    </xf>
    <xf numFmtId="166" fontId="43" fillId="37" borderId="14" xfId="42" applyNumberFormat="1" applyFont="1" applyFill="1" applyBorder="1" applyAlignment="1" applyProtection="1">
      <alignment/>
      <protection locked="0"/>
    </xf>
    <xf numFmtId="166" fontId="43" fillId="36" borderId="14" xfId="42" applyNumberFormat="1" applyFont="1" applyFill="1" applyBorder="1" applyAlignment="1">
      <alignment/>
    </xf>
    <xf numFmtId="165" fontId="44" fillId="0" borderId="14" xfId="44" applyNumberFormat="1" applyFont="1" applyBorder="1" applyAlignment="1" applyProtection="1">
      <alignment/>
      <protection locked="0"/>
    </xf>
    <xf numFmtId="166" fontId="43" fillId="0" borderId="14" xfId="42" applyNumberFormat="1" applyFont="1" applyBorder="1" applyAlignment="1" applyProtection="1">
      <alignment/>
      <protection locked="0"/>
    </xf>
    <xf numFmtId="0" fontId="44" fillId="0" borderId="14" xfId="0" applyFont="1" applyBorder="1" applyAlignment="1" applyProtection="1">
      <alignment/>
      <protection locked="0"/>
    </xf>
    <xf numFmtId="0" fontId="44" fillId="36" borderId="21" xfId="0" applyFont="1" applyFill="1" applyBorder="1" applyAlignment="1" applyProtection="1">
      <alignment/>
      <protection locked="0"/>
    </xf>
    <xf numFmtId="0" fontId="44" fillId="0" borderId="31" xfId="0" applyFont="1" applyBorder="1" applyAlignment="1">
      <alignment/>
    </xf>
    <xf numFmtId="0" fontId="43" fillId="0" borderId="32" xfId="0" applyFont="1" applyBorder="1" applyAlignment="1">
      <alignment horizontal="left"/>
    </xf>
    <xf numFmtId="0" fontId="44" fillId="0" borderId="32" xfId="0" applyFont="1" applyBorder="1" applyAlignment="1">
      <alignment horizontal="left"/>
    </xf>
    <xf numFmtId="166" fontId="43" fillId="0" borderId="32" xfId="42" applyNumberFormat="1" applyFont="1" applyBorder="1" applyAlignment="1" applyProtection="1">
      <alignment/>
      <protection locked="0"/>
    </xf>
    <xf numFmtId="166" fontId="43" fillId="36" borderId="32" xfId="42" applyNumberFormat="1" applyFont="1" applyFill="1" applyBorder="1" applyAlignment="1">
      <alignment/>
    </xf>
    <xf numFmtId="165" fontId="44" fillId="0" borderId="32" xfId="44" applyNumberFormat="1" applyFont="1" applyBorder="1" applyAlignment="1" applyProtection="1">
      <alignment/>
      <protection locked="0"/>
    </xf>
    <xf numFmtId="0" fontId="44" fillId="0" borderId="33" xfId="0" applyFont="1" applyBorder="1" applyAlignment="1" applyProtection="1">
      <alignment/>
      <protection locked="0"/>
    </xf>
    <xf numFmtId="0" fontId="44" fillId="36" borderId="34" xfId="0" applyFont="1" applyFill="1" applyBorder="1" applyAlignment="1" applyProtection="1">
      <alignment/>
      <protection locked="0"/>
    </xf>
    <xf numFmtId="166" fontId="43" fillId="37" borderId="35" xfId="42" applyNumberFormat="1" applyFont="1" applyFill="1" applyBorder="1" applyAlignment="1" applyProtection="1">
      <alignment/>
      <protection locked="0"/>
    </xf>
    <xf numFmtId="166" fontId="43" fillId="36" borderId="35" xfId="42" applyNumberFormat="1" applyFont="1" applyFill="1" applyBorder="1" applyAlignment="1">
      <alignment/>
    </xf>
    <xf numFmtId="165" fontId="44" fillId="0" borderId="35" xfId="44" applyNumberFormat="1" applyFont="1" applyBorder="1" applyAlignment="1" applyProtection="1">
      <alignment/>
      <protection locked="0"/>
    </xf>
    <xf numFmtId="166" fontId="43" fillId="0" borderId="35" xfId="42" applyNumberFormat="1" applyFont="1" applyBorder="1" applyAlignment="1" applyProtection="1">
      <alignment/>
      <protection locked="0"/>
    </xf>
    <xf numFmtId="0" fontId="44" fillId="36" borderId="36" xfId="0" applyFont="1" applyFill="1" applyBorder="1" applyAlignment="1" applyProtection="1">
      <alignment/>
      <protection locked="0"/>
    </xf>
    <xf numFmtId="0" fontId="43" fillId="36" borderId="37" xfId="0" applyFont="1" applyFill="1" applyBorder="1" applyAlignment="1">
      <alignment/>
    </xf>
    <xf numFmtId="0" fontId="43" fillId="36" borderId="38" xfId="0" applyFont="1" applyFill="1" applyBorder="1" applyAlignment="1">
      <alignment/>
    </xf>
    <xf numFmtId="0" fontId="44" fillId="36" borderId="39" xfId="0" applyFont="1" applyFill="1" applyBorder="1" applyAlignment="1">
      <alignment horizontal="left"/>
    </xf>
    <xf numFmtId="0" fontId="43" fillId="36" borderId="39" xfId="0" applyFont="1" applyFill="1" applyBorder="1" applyAlignment="1">
      <alignment horizontal="center"/>
    </xf>
    <xf numFmtId="0" fontId="44" fillId="36" borderId="40" xfId="0" applyFont="1" applyFill="1" applyBorder="1" applyAlignment="1">
      <alignment/>
    </xf>
    <xf numFmtId="0" fontId="44" fillId="0" borderId="19" xfId="0" applyFont="1" applyFill="1" applyBorder="1" applyAlignment="1">
      <alignment/>
    </xf>
    <xf numFmtId="0" fontId="43" fillId="0" borderId="32" xfId="0" applyFont="1" applyFill="1" applyBorder="1" applyAlignment="1">
      <alignment/>
    </xf>
    <xf numFmtId="0" fontId="44" fillId="36" borderId="32" xfId="0" applyFont="1" applyFill="1" applyBorder="1" applyAlignment="1">
      <alignment/>
    </xf>
    <xf numFmtId="0" fontId="44" fillId="36" borderId="12" xfId="0" applyFont="1" applyFill="1" applyBorder="1" applyAlignment="1">
      <alignment/>
    </xf>
    <xf numFmtId="0" fontId="44" fillId="36" borderId="15" xfId="0" applyFont="1" applyFill="1" applyBorder="1" applyAlignment="1" applyProtection="1">
      <alignment vertical="center" wrapText="1"/>
      <protection locked="0"/>
    </xf>
    <xf numFmtId="0" fontId="44" fillId="0" borderId="20" xfId="0" applyFont="1" applyFill="1" applyBorder="1" applyAlignment="1">
      <alignment/>
    </xf>
    <xf numFmtId="0" fontId="44" fillId="36" borderId="14" xfId="0" applyFont="1" applyFill="1" applyBorder="1" applyAlignment="1">
      <alignment/>
    </xf>
    <xf numFmtId="166" fontId="43" fillId="37" borderId="32" xfId="42" applyNumberFormat="1" applyFont="1" applyFill="1" applyBorder="1" applyAlignment="1" applyProtection="1">
      <alignment/>
      <protection locked="0"/>
    </xf>
    <xf numFmtId="0" fontId="44" fillId="0" borderId="31" xfId="0" applyFont="1" applyFill="1" applyBorder="1" applyAlignment="1">
      <alignment/>
    </xf>
    <xf numFmtId="0" fontId="43" fillId="0" borderId="12" xfId="0" applyFont="1" applyBorder="1" applyAlignment="1">
      <alignment/>
    </xf>
    <xf numFmtId="0" fontId="43" fillId="0" borderId="12" xfId="0" applyFont="1" applyFill="1" applyBorder="1" applyAlignment="1">
      <alignment/>
    </xf>
    <xf numFmtId="0" fontId="43" fillId="0" borderId="14" xfId="0" applyFont="1" applyFill="1" applyBorder="1" applyAlignment="1">
      <alignment/>
    </xf>
    <xf numFmtId="0" fontId="43" fillId="36" borderId="12" xfId="0" applyFont="1" applyFill="1" applyBorder="1" applyAlignment="1">
      <alignment/>
    </xf>
    <xf numFmtId="0" fontId="43" fillId="36" borderId="14" xfId="0" applyFont="1" applyFill="1" applyBorder="1" applyAlignment="1">
      <alignment/>
    </xf>
    <xf numFmtId="0" fontId="43" fillId="36" borderId="41" xfId="0" applyFont="1" applyFill="1" applyBorder="1" applyAlignment="1">
      <alignment/>
    </xf>
    <xf numFmtId="0" fontId="44" fillId="36" borderId="41" xfId="0" applyFont="1" applyFill="1" applyBorder="1" applyAlignment="1">
      <alignment/>
    </xf>
    <xf numFmtId="166" fontId="43" fillId="37" borderId="41" xfId="42" applyNumberFormat="1" applyFont="1" applyFill="1" applyBorder="1" applyAlignment="1" applyProtection="1">
      <alignment/>
      <protection locked="0"/>
    </xf>
    <xf numFmtId="166" fontId="43" fillId="0" borderId="41" xfId="42" applyNumberFormat="1" applyFont="1" applyBorder="1" applyAlignment="1" applyProtection="1">
      <alignment/>
      <protection locked="0"/>
    </xf>
    <xf numFmtId="0" fontId="44" fillId="0" borderId="42" xfId="0" applyFont="1" applyFill="1" applyBorder="1" applyAlignment="1">
      <alignment/>
    </xf>
    <xf numFmtId="0" fontId="43" fillId="0" borderId="35" xfId="0" applyFont="1" applyFill="1" applyBorder="1" applyAlignment="1">
      <alignment/>
    </xf>
    <xf numFmtId="0" fontId="44" fillId="0" borderId="35" xfId="0" applyFont="1" applyBorder="1" applyAlignment="1">
      <alignment horizontal="left"/>
    </xf>
    <xf numFmtId="0" fontId="44" fillId="36" borderId="35" xfId="0" applyFont="1" applyFill="1" applyBorder="1" applyAlignment="1">
      <alignment/>
    </xf>
    <xf numFmtId="165" fontId="43" fillId="37" borderId="35" xfId="44" applyNumberFormat="1" applyFont="1" applyFill="1" applyBorder="1" applyAlignment="1" applyProtection="1">
      <alignment/>
      <protection locked="0"/>
    </xf>
    <xf numFmtId="165" fontId="43" fillId="36" borderId="35" xfId="44" applyNumberFormat="1" applyFont="1" applyFill="1" applyBorder="1" applyAlignment="1">
      <alignment/>
    </xf>
    <xf numFmtId="0" fontId="44" fillId="0" borderId="35" xfId="0" applyFont="1" applyBorder="1" applyAlignment="1" applyProtection="1">
      <alignment/>
      <protection locked="0"/>
    </xf>
    <xf numFmtId="0" fontId="44" fillId="36" borderId="40" xfId="0" applyFont="1" applyFill="1" applyBorder="1" applyAlignment="1" applyProtection="1">
      <alignment/>
      <protection locked="0"/>
    </xf>
    <xf numFmtId="0" fontId="44" fillId="0" borderId="0" xfId="0" applyFont="1" applyAlignment="1">
      <alignment/>
    </xf>
    <xf numFmtId="0" fontId="43" fillId="0" borderId="0" xfId="0" applyFont="1" applyAlignment="1">
      <alignment horizontal="right"/>
    </xf>
    <xf numFmtId="0" fontId="45" fillId="0" borderId="0" xfId="0" applyFont="1" applyBorder="1" applyAlignment="1">
      <alignment horizontal="right"/>
    </xf>
    <xf numFmtId="165" fontId="43" fillId="0" borderId="0" xfId="0" applyNumberFormat="1" applyFont="1" applyBorder="1" applyAlignment="1">
      <alignment/>
    </xf>
    <xf numFmtId="165" fontId="43" fillId="0" borderId="0" xfId="0" applyNumberFormat="1" applyFont="1" applyAlignment="1">
      <alignment/>
    </xf>
    <xf numFmtId="0" fontId="40" fillId="0" borderId="22" xfId="0" applyFont="1" applyBorder="1" applyAlignment="1" applyProtection="1">
      <alignment/>
      <protection locked="0"/>
    </xf>
    <xf numFmtId="0" fontId="0" fillId="0" borderId="0" xfId="0" applyFont="1" applyAlignment="1">
      <alignment horizontal="center"/>
    </xf>
    <xf numFmtId="164" fontId="43" fillId="0" borderId="12" xfId="0" applyNumberFormat="1" applyFont="1" applyBorder="1" applyAlignment="1" applyProtection="1">
      <alignment horizontal="center"/>
      <protection locked="0"/>
    </xf>
    <xf numFmtId="0" fontId="44" fillId="0" borderId="12" xfId="0" applyFont="1" applyBorder="1" applyAlignment="1" applyProtection="1">
      <alignment horizontal="left" wrapText="1"/>
      <protection locked="0"/>
    </xf>
    <xf numFmtId="164" fontId="43" fillId="37" borderId="12" xfId="0" applyNumberFormat="1" applyFont="1" applyFill="1" applyBorder="1" applyAlignment="1" applyProtection="1">
      <alignment horizontal="center"/>
      <protection locked="0"/>
    </xf>
    <xf numFmtId="0" fontId="44" fillId="0" borderId="14" xfId="0" applyFont="1" applyBorder="1" applyAlignment="1" applyProtection="1">
      <alignment horizontal="left" wrapText="1"/>
      <protection locked="0"/>
    </xf>
    <xf numFmtId="164" fontId="43" fillId="37" borderId="14" xfId="0" applyNumberFormat="1" applyFont="1" applyFill="1" applyBorder="1" applyAlignment="1" applyProtection="1">
      <alignment horizontal="center"/>
      <protection locked="0"/>
    </xf>
    <xf numFmtId="0" fontId="44" fillId="0" borderId="32" xfId="0" applyFont="1" applyBorder="1" applyAlignment="1" applyProtection="1">
      <alignment horizontal="left" wrapText="1"/>
      <protection locked="0"/>
    </xf>
    <xf numFmtId="164" fontId="43" fillId="0" borderId="32" xfId="0" applyNumberFormat="1" applyFont="1" applyBorder="1" applyAlignment="1" applyProtection="1">
      <alignment horizontal="center"/>
      <protection locked="0"/>
    </xf>
    <xf numFmtId="0" fontId="43" fillId="36" borderId="14" xfId="0" applyFont="1" applyFill="1" applyBorder="1" applyAlignment="1">
      <alignment horizontal="left"/>
    </xf>
    <xf numFmtId="0" fontId="43" fillId="36" borderId="12" xfId="0" applyFont="1" applyFill="1" applyBorder="1" applyAlignment="1">
      <alignment horizontal="left"/>
    </xf>
    <xf numFmtId="0" fontId="43" fillId="36" borderId="35" xfId="0" applyFont="1" applyFill="1" applyBorder="1" applyAlignment="1">
      <alignment horizontal="left"/>
    </xf>
    <xf numFmtId="0" fontId="44" fillId="0" borderId="35" xfId="0" applyFont="1" applyBorder="1" applyAlignment="1" applyProtection="1">
      <alignment horizontal="left" wrapText="1"/>
      <protection locked="0"/>
    </xf>
    <xf numFmtId="164" fontId="43" fillId="37" borderId="35" xfId="0" applyNumberFormat="1" applyFont="1" applyFill="1" applyBorder="1" applyAlignment="1" applyProtection="1">
      <alignment horizontal="center"/>
      <protection locked="0"/>
    </xf>
    <xf numFmtId="0" fontId="44" fillId="0" borderId="32" xfId="0" applyFont="1" applyFill="1" applyBorder="1" applyAlignment="1" applyProtection="1">
      <alignment wrapText="1"/>
      <protection locked="0"/>
    </xf>
    <xf numFmtId="0" fontId="44" fillId="0" borderId="12" xfId="0" applyFont="1" applyFill="1" applyBorder="1" applyAlignment="1" applyProtection="1">
      <alignment wrapText="1"/>
      <protection locked="0"/>
    </xf>
    <xf numFmtId="0" fontId="44" fillId="0" borderId="14" xfId="0" applyFont="1" applyFill="1" applyBorder="1" applyAlignment="1" applyProtection="1">
      <alignment wrapText="1"/>
      <protection locked="0"/>
    </xf>
    <xf numFmtId="0" fontId="44" fillId="0" borderId="41" xfId="0" applyFont="1" applyFill="1" applyBorder="1" applyAlignment="1" applyProtection="1">
      <alignment wrapText="1"/>
      <protection locked="0"/>
    </xf>
    <xf numFmtId="0" fontId="44" fillId="0" borderId="35" xfId="0" applyFont="1" applyFill="1" applyBorder="1" applyAlignment="1" applyProtection="1">
      <alignment wrapText="1"/>
      <protection locked="0"/>
    </xf>
    <xf numFmtId="0" fontId="38" fillId="0" borderId="0" xfId="0" applyFont="1" applyBorder="1" applyAlignment="1">
      <alignment horizontal="right"/>
    </xf>
    <xf numFmtId="0" fontId="38" fillId="0" borderId="0" xfId="0" applyFont="1" applyBorder="1" applyAlignment="1">
      <alignment/>
    </xf>
    <xf numFmtId="0" fontId="0" fillId="0" borderId="25" xfId="0" applyFont="1" applyBorder="1" applyAlignment="1">
      <alignment/>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0" fillId="0" borderId="0"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xf numFmtId="0" fontId="32" fillId="0" borderId="0" xfId="0" applyFont="1" applyAlignment="1">
      <alignment horizontal="center"/>
    </xf>
    <xf numFmtId="0" fontId="33"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40" fillId="0" borderId="2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0" xfId="0" applyFont="1" applyBorder="1" applyAlignment="1">
      <alignment horizontal="left"/>
    </xf>
    <xf numFmtId="0" fontId="41" fillId="0" borderId="0" xfId="0" applyFont="1" applyAlignment="1">
      <alignment horizontal="center"/>
    </xf>
    <xf numFmtId="0" fontId="42" fillId="0" borderId="0" xfId="0" applyFont="1" applyAlignment="1">
      <alignment horizontal="center"/>
    </xf>
    <xf numFmtId="0" fontId="38" fillId="0" borderId="0" xfId="0" applyFont="1" applyBorder="1" applyAlignment="1">
      <alignment horizontal="center"/>
    </xf>
    <xf numFmtId="0" fontId="43" fillId="0" borderId="17" xfId="0" applyFont="1" applyBorder="1" applyAlignment="1">
      <alignment horizontal="left" indent="1"/>
    </xf>
    <xf numFmtId="0" fontId="43" fillId="0" borderId="13" xfId="0" applyFont="1" applyBorder="1" applyAlignment="1">
      <alignment horizontal="left" indent="1"/>
    </xf>
    <xf numFmtId="0" fontId="44" fillId="36" borderId="39" xfId="0" applyFont="1" applyFill="1" applyBorder="1" applyAlignment="1">
      <alignment horizontal="center"/>
    </xf>
    <xf numFmtId="0" fontId="44" fillId="36" borderId="4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1">
      <c r="A1" s="249" t="s">
        <v>56</v>
      </c>
      <c r="B1" s="249"/>
      <c r="C1" s="249"/>
      <c r="D1" s="249"/>
      <c r="E1" s="249"/>
      <c r="F1" s="249"/>
      <c r="G1" s="249"/>
      <c r="H1" s="249"/>
      <c r="I1" s="249"/>
      <c r="J1" s="249"/>
      <c r="K1" s="249"/>
      <c r="L1" s="249"/>
      <c r="M1" s="249"/>
      <c r="N1" s="249"/>
      <c r="O1" s="249"/>
    </row>
    <row r="2" spans="1:24" ht="15">
      <c r="A2" s="250" t="s">
        <v>57</v>
      </c>
      <c r="B2" s="250"/>
      <c r="C2" s="250"/>
      <c r="D2" s="250"/>
      <c r="E2" s="250"/>
      <c r="F2" s="250"/>
      <c r="G2" s="250"/>
      <c r="H2" s="250"/>
      <c r="I2" s="250"/>
      <c r="J2" s="250"/>
      <c r="K2" s="250"/>
      <c r="L2" s="250"/>
      <c r="M2" s="250"/>
      <c r="N2" s="250"/>
      <c r="O2" s="250"/>
      <c r="X2" s="10"/>
    </row>
    <row r="3" spans="3:24" ht="26.25" customHeight="1">
      <c r="C3" s="63"/>
      <c r="X3" s="10"/>
    </row>
    <row r="4" spans="3:24" ht="20.25">
      <c r="C4" s="62" t="s">
        <v>68</v>
      </c>
      <c r="D4" s="253" t="s">
        <v>103</v>
      </c>
      <c r="E4" s="253"/>
      <c r="F4" s="64" t="s">
        <v>104</v>
      </c>
      <c r="G4" s="256">
        <v>2259225449</v>
      </c>
      <c r="H4" s="256"/>
      <c r="I4" s="254" t="s">
        <v>69</v>
      </c>
      <c r="J4" s="254"/>
      <c r="K4" s="254"/>
      <c r="L4" s="255" t="s">
        <v>91</v>
      </c>
      <c r="M4" s="255"/>
      <c r="N4" s="255"/>
      <c r="O4" s="255"/>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52"/>
      <c r="D32" s="252"/>
      <c r="E32" s="252"/>
      <c r="F32" s="252"/>
      <c r="G32" s="252"/>
      <c r="H32" s="252"/>
      <c r="I32" s="252"/>
      <c r="J32" s="252"/>
      <c r="K32" s="252"/>
      <c r="L32" s="252"/>
      <c r="M32" s="252"/>
      <c r="N32" s="252"/>
      <c r="O32" s="252"/>
      <c r="Y32" s="4" t="s">
        <v>16</v>
      </c>
    </row>
    <row r="33" spans="1:15" ht="25.5" customHeight="1">
      <c r="A33" t="s">
        <v>26</v>
      </c>
      <c r="C33" s="251"/>
      <c r="D33" s="251"/>
      <c r="E33" s="251"/>
      <c r="F33" s="251"/>
      <c r="G33" s="251"/>
      <c r="H33" s="251"/>
      <c r="I33" s="251"/>
      <c r="J33" s="251"/>
      <c r="K33" s="251"/>
      <c r="L33" s="251"/>
      <c r="M33" s="251"/>
      <c r="N33" s="251"/>
      <c r="O33" s="251"/>
    </row>
    <row r="34" spans="1:15" ht="25.5" customHeight="1">
      <c r="A34" t="s">
        <v>26</v>
      </c>
      <c r="C34" s="251"/>
      <c r="D34" s="251"/>
      <c r="E34" s="251"/>
      <c r="F34" s="251"/>
      <c r="G34" s="251"/>
      <c r="H34" s="251"/>
      <c r="I34" s="251"/>
      <c r="J34" s="251"/>
      <c r="K34" s="251"/>
      <c r="L34" s="251"/>
      <c r="M34" s="251"/>
      <c r="N34" s="251"/>
      <c r="O34" s="251"/>
    </row>
    <row r="35" spans="1:15" ht="25.5" customHeight="1">
      <c r="A35" t="s">
        <v>26</v>
      </c>
      <c r="C35" s="251"/>
      <c r="D35" s="251"/>
      <c r="E35" s="251"/>
      <c r="F35" s="251"/>
      <c r="G35" s="251"/>
      <c r="H35" s="251"/>
      <c r="I35" s="251"/>
      <c r="J35" s="251"/>
      <c r="K35" s="251"/>
      <c r="L35" s="251"/>
      <c r="M35" s="251"/>
      <c r="N35" s="251"/>
      <c r="O35" s="251"/>
    </row>
    <row r="36" spans="3:25" ht="46.5" customHeight="1">
      <c r="C36" s="245" t="s">
        <v>26</v>
      </c>
      <c r="D36" s="245"/>
      <c r="E36" s="11"/>
      <c r="F36" s="248"/>
      <c r="G36" s="248"/>
      <c r="H36" s="248"/>
      <c r="I36" s="248"/>
      <c r="K36" s="247"/>
      <c r="L36" s="247"/>
      <c r="M36" s="247"/>
      <c r="N36" s="247"/>
      <c r="O36" s="247"/>
      <c r="Y36" s="5"/>
    </row>
    <row r="37" spans="3:21" ht="15" customHeight="1">
      <c r="C37" s="246" t="s">
        <v>70</v>
      </c>
      <c r="D37" s="246"/>
      <c r="E37" s="56"/>
      <c r="F37" s="60" t="s">
        <v>71</v>
      </c>
      <c r="G37" s="60"/>
      <c r="H37" s="60"/>
      <c r="I37" s="60"/>
      <c r="K37" s="243" t="s">
        <v>106</v>
      </c>
      <c r="L37" s="243"/>
      <c r="M37" s="244" t="str">
        <f>LOOKUP(L4,U38:U58,T38:T58)</f>
        <v>Catherine Fletcher</v>
      </c>
      <c r="N37" s="244"/>
      <c r="O37" s="244"/>
      <c r="T37" s="61" t="s">
        <v>101</v>
      </c>
      <c r="U37" s="61" t="s">
        <v>72</v>
      </c>
    </row>
    <row r="38" spans="3:25" ht="13.5">
      <c r="C38" s="55"/>
      <c r="D38" s="55"/>
      <c r="E38" s="56"/>
      <c r="F38" s="57"/>
      <c r="G38" s="58"/>
      <c r="H38" s="59"/>
      <c r="I38" s="59"/>
      <c r="J38" s="59"/>
      <c r="T38" t="s">
        <v>73</v>
      </c>
      <c r="U38" t="s">
        <v>74</v>
      </c>
      <c r="Y38" s="4"/>
    </row>
    <row r="39" spans="3:25" ht="13.5">
      <c r="C39" s="55"/>
      <c r="D39" s="55"/>
      <c r="E39" s="56"/>
      <c r="F39" s="57"/>
      <c r="G39" s="58"/>
      <c r="H39" s="59"/>
      <c r="I39" s="59"/>
      <c r="J39" s="59"/>
      <c r="T39" t="s">
        <v>75</v>
      </c>
      <c r="U39" t="s">
        <v>76</v>
      </c>
      <c r="Y39" s="4"/>
    </row>
    <row r="40" spans="3:25" ht="13.5">
      <c r="C40" s="55"/>
      <c r="D40" s="55"/>
      <c r="E40" s="56"/>
      <c r="F40" s="57"/>
      <c r="G40" s="58"/>
      <c r="H40" s="59"/>
      <c r="I40" s="59"/>
      <c r="J40" s="59"/>
      <c r="T40" t="s">
        <v>75</v>
      </c>
      <c r="U40" t="s">
        <v>79</v>
      </c>
      <c r="Y40" s="4"/>
    </row>
    <row r="41" spans="3:25" ht="13.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6">
    <mergeCell ref="A1:O1"/>
    <mergeCell ref="A2:O2"/>
    <mergeCell ref="C34:O34"/>
    <mergeCell ref="C35:O35"/>
    <mergeCell ref="C32:O32"/>
    <mergeCell ref="C33:O33"/>
    <mergeCell ref="D4:E4"/>
    <mergeCell ref="I4:K4"/>
    <mergeCell ref="L4:O4"/>
    <mergeCell ref="G4:H4"/>
    <mergeCell ref="K37:L37"/>
    <mergeCell ref="M37:O37"/>
    <mergeCell ref="C36:D36"/>
    <mergeCell ref="C37:D37"/>
    <mergeCell ref="K36:O36"/>
    <mergeCell ref="F36:I36"/>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3.5" thickBot="1">
      <c r="A21" s="6">
        <v>5.2</v>
      </c>
      <c r="B21" s="15"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A1" sqref="A1:L1"/>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1.75">
      <c r="A1" s="267" t="s">
        <v>56</v>
      </c>
      <c r="B1" s="267"/>
      <c r="C1" s="267"/>
      <c r="D1" s="267"/>
      <c r="E1" s="267"/>
      <c r="F1" s="267"/>
      <c r="G1" s="267"/>
      <c r="H1" s="267"/>
      <c r="I1" s="267"/>
      <c r="J1" s="267"/>
      <c r="K1" s="267"/>
      <c r="L1" s="267"/>
      <c r="M1" s="267"/>
    </row>
    <row r="2" spans="1:20" ht="18">
      <c r="A2" s="268" t="s">
        <v>57</v>
      </c>
      <c r="B2" s="268"/>
      <c r="C2" s="268"/>
      <c r="D2" s="268"/>
      <c r="E2" s="268"/>
      <c r="F2" s="268"/>
      <c r="G2" s="268"/>
      <c r="H2" s="268"/>
      <c r="I2" s="268"/>
      <c r="J2" s="268"/>
      <c r="K2" s="268"/>
      <c r="L2" s="268"/>
      <c r="M2" s="268"/>
      <c r="T2" s="10"/>
    </row>
    <row r="3" spans="3:20" ht="18.75" customHeight="1">
      <c r="C3" s="63"/>
      <c r="J3" s="103" t="s">
        <v>67</v>
      </c>
      <c r="T3" s="10"/>
    </row>
    <row r="4" spans="1:20" ht="20.25">
      <c r="A4" s="261" t="s">
        <v>68</v>
      </c>
      <c r="B4" s="261"/>
      <c r="C4" s="261"/>
      <c r="D4" s="101" t="s">
        <v>103</v>
      </c>
      <c r="F4" s="64" t="s">
        <v>104</v>
      </c>
      <c r="G4" s="102" t="s">
        <v>122</v>
      </c>
      <c r="H4" s="254" t="s">
        <v>69</v>
      </c>
      <c r="I4" s="254"/>
      <c r="J4" s="262" t="s">
        <v>91</v>
      </c>
      <c r="K4" s="262"/>
      <c r="L4" s="262"/>
      <c r="M4" s="262"/>
      <c r="N4" s="100"/>
      <c r="O4" s="100"/>
      <c r="P4" s="100"/>
      <c r="T4" s="10"/>
    </row>
    <row r="5" spans="8:18" ht="19.5" customHeight="1" thickBot="1">
      <c r="H5" s="54" t="s">
        <v>67</v>
      </c>
      <c r="I5" s="54" t="s">
        <v>26</v>
      </c>
      <c r="J5" s="54"/>
      <c r="K5" s="54" t="s">
        <v>67</v>
      </c>
      <c r="P5" s="73" t="s">
        <v>40</v>
      </c>
      <c r="Q5" s="40" t="s">
        <v>112</v>
      </c>
      <c r="R5" s="73" t="s">
        <v>107</v>
      </c>
    </row>
    <row r="6" spans="1:19" ht="12.75">
      <c r="A6" s="110" t="s">
        <v>61</v>
      </c>
      <c r="B6" s="263" t="s">
        <v>117</v>
      </c>
      <c r="C6" s="264"/>
      <c r="D6" s="28" t="s">
        <v>118</v>
      </c>
      <c r="E6" s="47" t="s">
        <v>34</v>
      </c>
      <c r="F6" s="47" t="s">
        <v>35</v>
      </c>
      <c r="G6" s="90" t="s">
        <v>36</v>
      </c>
      <c r="H6" s="28" t="s">
        <v>44</v>
      </c>
      <c r="I6" s="113" t="s">
        <v>125</v>
      </c>
      <c r="J6" s="94" t="s">
        <v>120</v>
      </c>
      <c r="K6" s="95" t="s">
        <v>124</v>
      </c>
      <c r="L6" s="28" t="s">
        <v>43</v>
      </c>
      <c r="M6" s="96"/>
      <c r="P6" s="73" t="s">
        <v>111</v>
      </c>
      <c r="Q6" s="73" t="s">
        <v>109</v>
      </c>
      <c r="R6" s="73" t="s">
        <v>108</v>
      </c>
      <c r="S6" s="73" t="s">
        <v>110</v>
      </c>
    </row>
    <row r="7" spans="1:26" ht="27" customHeight="1">
      <c r="A7" s="69">
        <v>1</v>
      </c>
      <c r="B7" s="84">
        <v>100</v>
      </c>
      <c r="C7" s="85" t="s">
        <v>116</v>
      </c>
      <c r="D7" s="120" t="s">
        <v>126</v>
      </c>
      <c r="E7" s="114">
        <v>1</v>
      </c>
      <c r="F7" s="104">
        <v>25000</v>
      </c>
      <c r="G7" s="91">
        <f>+P7</f>
        <v>35737.5</v>
      </c>
      <c r="H7" s="121" t="s">
        <v>12</v>
      </c>
      <c r="I7" s="89">
        <f>(+G7)-J7</f>
        <v>29999.5</v>
      </c>
      <c r="J7" s="98">
        <v>5738</v>
      </c>
      <c r="K7" s="69">
        <v>4.4</v>
      </c>
      <c r="L7" s="45">
        <v>1</v>
      </c>
      <c r="M7" s="109">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0" t="s">
        <v>26</v>
      </c>
      <c r="E8" s="114">
        <v>0</v>
      </c>
      <c r="F8" s="105">
        <v>0</v>
      </c>
      <c r="G8" s="92">
        <f aca="true" t="shared" si="2" ref="G8:G14">+P8</f>
        <v>0</v>
      </c>
      <c r="H8" s="121" t="s">
        <v>54</v>
      </c>
      <c r="I8" s="22">
        <f aca="true" t="shared" si="3" ref="I8:I28">(+G8)-J8</f>
        <v>0</v>
      </c>
      <c r="J8" s="99">
        <v>0</v>
      </c>
      <c r="K8" s="69">
        <v>0</v>
      </c>
      <c r="L8" s="45">
        <v>0</v>
      </c>
      <c r="M8" s="107">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0" t="s">
        <v>26</v>
      </c>
      <c r="E9" s="114">
        <v>0</v>
      </c>
      <c r="F9" s="105">
        <v>0</v>
      </c>
      <c r="G9" s="92">
        <f t="shared" si="2"/>
        <v>0</v>
      </c>
      <c r="H9" s="121" t="s">
        <v>54</v>
      </c>
      <c r="I9" s="22">
        <f t="shared" si="3"/>
        <v>0</v>
      </c>
      <c r="J9" s="99">
        <v>0</v>
      </c>
      <c r="K9" s="69">
        <v>0</v>
      </c>
      <c r="L9" s="45">
        <v>0</v>
      </c>
      <c r="M9" s="107">
        <f t="shared" si="4"/>
        <v>0</v>
      </c>
      <c r="P9" s="75">
        <f t="shared" si="0"/>
        <v>0</v>
      </c>
      <c r="Q9" s="74">
        <f>0.166+0.007+0.002+0.0145</f>
        <v>0.18950000000000003</v>
      </c>
      <c r="R9" s="3">
        <f t="shared" si="1"/>
        <v>0</v>
      </c>
      <c r="S9" s="2">
        <v>6000</v>
      </c>
    </row>
    <row r="10" spans="1:19" ht="27" customHeight="1">
      <c r="A10" s="69">
        <v>4</v>
      </c>
      <c r="B10" s="84">
        <v>100</v>
      </c>
      <c r="C10" s="85" t="s">
        <v>116</v>
      </c>
      <c r="D10" s="120" t="s">
        <v>26</v>
      </c>
      <c r="E10" s="114">
        <v>0</v>
      </c>
      <c r="F10" s="105">
        <v>0</v>
      </c>
      <c r="G10" s="92">
        <f t="shared" si="2"/>
        <v>0</v>
      </c>
      <c r="H10" s="121" t="s">
        <v>54</v>
      </c>
      <c r="I10" s="22">
        <f t="shared" si="3"/>
        <v>0</v>
      </c>
      <c r="J10" s="99">
        <v>0</v>
      </c>
      <c r="K10" s="69">
        <v>0</v>
      </c>
      <c r="L10" s="45">
        <v>0</v>
      </c>
      <c r="M10" s="107">
        <f t="shared" si="4"/>
        <v>0</v>
      </c>
      <c r="P10" s="75">
        <f t="shared" si="0"/>
        <v>0</v>
      </c>
      <c r="Q10" s="74">
        <f>0.166+0.007+0.002+0.0145</f>
        <v>0.18950000000000003</v>
      </c>
      <c r="R10" s="3">
        <f t="shared" si="1"/>
        <v>0</v>
      </c>
      <c r="S10" s="2">
        <v>6000</v>
      </c>
    </row>
    <row r="11" spans="1:19" ht="27" customHeight="1">
      <c r="A11" s="69">
        <v>5</v>
      </c>
      <c r="B11" s="84">
        <v>100</v>
      </c>
      <c r="C11" s="85" t="s">
        <v>116</v>
      </c>
      <c r="D11" s="120" t="s">
        <v>26</v>
      </c>
      <c r="E11" s="114">
        <v>0</v>
      </c>
      <c r="F11" s="105">
        <v>0</v>
      </c>
      <c r="G11" s="92">
        <f t="shared" si="2"/>
        <v>0</v>
      </c>
      <c r="H11" s="121" t="s">
        <v>54</v>
      </c>
      <c r="I11" s="22">
        <f t="shared" si="3"/>
        <v>0</v>
      </c>
      <c r="J11" s="99">
        <v>0</v>
      </c>
      <c r="K11" s="69">
        <v>0</v>
      </c>
      <c r="L11" s="45">
        <v>0</v>
      </c>
      <c r="M11" s="107">
        <f t="shared" si="4"/>
        <v>0</v>
      </c>
      <c r="P11" s="75">
        <f t="shared" si="0"/>
        <v>0</v>
      </c>
      <c r="Q11" s="74">
        <f>0.166+0.007+0.002+0.0145</f>
        <v>0.18950000000000003</v>
      </c>
      <c r="R11" s="3">
        <f t="shared" si="1"/>
        <v>0</v>
      </c>
      <c r="S11" s="2">
        <v>6000</v>
      </c>
    </row>
    <row r="12" spans="1:19" ht="27" customHeight="1">
      <c r="A12" s="69">
        <v>6</v>
      </c>
      <c r="B12" s="84">
        <v>100</v>
      </c>
      <c r="C12" s="85" t="s">
        <v>27</v>
      </c>
      <c r="D12" s="120" t="s">
        <v>131</v>
      </c>
      <c r="E12" s="114">
        <v>0</v>
      </c>
      <c r="F12" s="105">
        <v>2500</v>
      </c>
      <c r="G12" s="92">
        <f t="shared" si="2"/>
        <v>2591.25</v>
      </c>
      <c r="H12" s="121" t="s">
        <v>54</v>
      </c>
      <c r="I12" s="22">
        <f t="shared" si="3"/>
        <v>2591.25</v>
      </c>
      <c r="J12" s="99">
        <v>0</v>
      </c>
      <c r="K12" s="69">
        <v>4.4</v>
      </c>
      <c r="L12" s="45">
        <v>1</v>
      </c>
      <c r="M12" s="107">
        <f t="shared" si="4"/>
        <v>2591.25</v>
      </c>
      <c r="P12" s="75">
        <f t="shared" si="0"/>
        <v>2591.25</v>
      </c>
      <c r="Q12" s="74">
        <f>0.013+0.007+0.002+0.0145</f>
        <v>0.0365</v>
      </c>
      <c r="R12" s="3">
        <f t="shared" si="1"/>
        <v>0</v>
      </c>
      <c r="S12" s="2">
        <f>SUM(V12:W12)</f>
        <v>0</v>
      </c>
    </row>
    <row r="13" spans="1:19" ht="27" customHeight="1">
      <c r="A13" s="69">
        <v>7</v>
      </c>
      <c r="B13" s="84">
        <v>100</v>
      </c>
      <c r="C13" s="85" t="s">
        <v>27</v>
      </c>
      <c r="D13" s="120" t="s">
        <v>26</v>
      </c>
      <c r="E13" s="114">
        <v>0</v>
      </c>
      <c r="F13" s="105">
        <v>0</v>
      </c>
      <c r="G13" s="92">
        <f t="shared" si="2"/>
        <v>0</v>
      </c>
      <c r="H13" s="121" t="s">
        <v>54</v>
      </c>
      <c r="I13" s="22">
        <f t="shared" si="3"/>
        <v>0</v>
      </c>
      <c r="J13" s="99">
        <v>0</v>
      </c>
      <c r="K13" s="69">
        <v>0</v>
      </c>
      <c r="L13" s="45">
        <v>0</v>
      </c>
      <c r="M13" s="107">
        <f t="shared" si="4"/>
        <v>0</v>
      </c>
      <c r="P13" s="75">
        <f t="shared" si="0"/>
        <v>0</v>
      </c>
      <c r="Q13" s="74">
        <f>0.013+0.007+0.002+0.0145</f>
        <v>0.0365</v>
      </c>
      <c r="R13" s="3">
        <f t="shared" si="1"/>
        <v>0</v>
      </c>
      <c r="S13" s="2">
        <f>SUM(V13:W13)</f>
        <v>0</v>
      </c>
    </row>
    <row r="14" spans="1:19" ht="27" customHeight="1" thickBot="1">
      <c r="A14" s="69">
        <v>8</v>
      </c>
      <c r="B14" s="84">
        <v>100</v>
      </c>
      <c r="C14" s="85" t="s">
        <v>113</v>
      </c>
      <c r="D14" s="120" t="s">
        <v>132</v>
      </c>
      <c r="E14" s="114">
        <v>1</v>
      </c>
      <c r="F14" s="105">
        <v>100</v>
      </c>
      <c r="G14" s="92">
        <f t="shared" si="2"/>
        <v>100</v>
      </c>
      <c r="H14" s="121" t="s">
        <v>54</v>
      </c>
      <c r="I14" s="22">
        <f t="shared" si="3"/>
        <v>0</v>
      </c>
      <c r="J14" s="99">
        <v>100</v>
      </c>
      <c r="K14" s="70">
        <v>4.4</v>
      </c>
      <c r="L14" s="46">
        <v>1</v>
      </c>
      <c r="M14" s="108">
        <f t="shared" si="4"/>
        <v>100</v>
      </c>
      <c r="P14" s="75">
        <f t="shared" si="0"/>
        <v>100</v>
      </c>
      <c r="Q14" s="76">
        <v>0</v>
      </c>
      <c r="R14" s="3">
        <f t="shared" si="1"/>
        <v>0</v>
      </c>
      <c r="S14" s="2">
        <f>SUM(V14:W14)</f>
        <v>0</v>
      </c>
    </row>
    <row r="15" spans="1:18" ht="13.5" thickBot="1">
      <c r="A15" s="111"/>
      <c r="B15" s="265" t="s">
        <v>8</v>
      </c>
      <c r="C15" s="266"/>
      <c r="D15" s="112" t="s">
        <v>119</v>
      </c>
      <c r="E15" s="258"/>
      <c r="F15" s="259"/>
      <c r="G15" s="259"/>
      <c r="H15" s="259"/>
      <c r="I15" s="259"/>
      <c r="J15" s="259"/>
      <c r="K15" s="260"/>
      <c r="L15" s="260"/>
      <c r="M15" s="115">
        <f t="shared" si="4"/>
        <v>0</v>
      </c>
      <c r="P15" s="3" t="s">
        <v>26</v>
      </c>
      <c r="Q15" t="s">
        <v>26</v>
      </c>
      <c r="R15" s="3" t="s">
        <v>26</v>
      </c>
    </row>
    <row r="16" spans="1:13" ht="27" customHeight="1">
      <c r="A16" s="69">
        <v>9</v>
      </c>
      <c r="B16" s="33">
        <v>300</v>
      </c>
      <c r="C16" s="36" t="s">
        <v>121</v>
      </c>
      <c r="D16" s="118" t="s">
        <v>135</v>
      </c>
      <c r="E16" s="23"/>
      <c r="F16" s="105">
        <v>250</v>
      </c>
      <c r="G16" s="92">
        <f>+F16</f>
        <v>250</v>
      </c>
      <c r="H16" s="121" t="s">
        <v>54</v>
      </c>
      <c r="I16" s="22">
        <f t="shared" si="3"/>
        <v>0</v>
      </c>
      <c r="J16" s="99">
        <v>250</v>
      </c>
      <c r="K16" s="67">
        <v>0</v>
      </c>
      <c r="L16" s="97">
        <v>0</v>
      </c>
      <c r="M16" s="107">
        <f t="shared" si="4"/>
        <v>0</v>
      </c>
    </row>
    <row r="17" spans="1:13" ht="27" customHeight="1">
      <c r="A17" s="69">
        <v>10</v>
      </c>
      <c r="B17" s="33">
        <v>430</v>
      </c>
      <c r="C17" s="36" t="s">
        <v>14</v>
      </c>
      <c r="D17" s="118" t="s">
        <v>26</v>
      </c>
      <c r="E17" s="23"/>
      <c r="F17" s="105">
        <v>0</v>
      </c>
      <c r="G17" s="92">
        <f aca="true" t="shared" si="5" ref="G17:G28">+F17</f>
        <v>0</v>
      </c>
      <c r="H17" s="121" t="s">
        <v>54</v>
      </c>
      <c r="I17" s="22">
        <f t="shared" si="3"/>
        <v>0</v>
      </c>
      <c r="J17" s="99">
        <v>0</v>
      </c>
      <c r="K17" s="69">
        <v>0</v>
      </c>
      <c r="L17" s="45">
        <v>0</v>
      </c>
      <c r="M17" s="107">
        <f t="shared" si="4"/>
        <v>0</v>
      </c>
    </row>
    <row r="18" spans="1:21" ht="27" customHeight="1">
      <c r="A18" s="69">
        <v>14</v>
      </c>
      <c r="B18" s="33">
        <v>530</v>
      </c>
      <c r="C18" s="36" t="s">
        <v>30</v>
      </c>
      <c r="D18" s="118" t="s">
        <v>26</v>
      </c>
      <c r="E18" s="23"/>
      <c r="F18" s="105">
        <v>0</v>
      </c>
      <c r="G18" s="92">
        <f t="shared" si="5"/>
        <v>0</v>
      </c>
      <c r="H18" s="121" t="s">
        <v>54</v>
      </c>
      <c r="I18" s="22">
        <f t="shared" si="3"/>
        <v>0</v>
      </c>
      <c r="J18" s="99">
        <v>0</v>
      </c>
      <c r="K18" s="69">
        <v>0</v>
      </c>
      <c r="L18" s="45">
        <v>0</v>
      </c>
      <c r="M18" s="107">
        <f t="shared" si="4"/>
        <v>0</v>
      </c>
      <c r="U18" t="s">
        <v>44</v>
      </c>
    </row>
    <row r="19" spans="1:21" ht="27" customHeight="1">
      <c r="A19" s="69">
        <v>15</v>
      </c>
      <c r="B19" s="34">
        <v>530</v>
      </c>
      <c r="C19" s="37" t="s">
        <v>33</v>
      </c>
      <c r="D19" s="118" t="s">
        <v>26</v>
      </c>
      <c r="E19" s="23"/>
      <c r="F19" s="105">
        <v>0</v>
      </c>
      <c r="G19" s="92">
        <f t="shared" si="5"/>
        <v>0</v>
      </c>
      <c r="H19" s="121" t="s">
        <v>54</v>
      </c>
      <c r="I19" s="22">
        <f t="shared" si="3"/>
        <v>0</v>
      </c>
      <c r="J19" s="99">
        <v>0</v>
      </c>
      <c r="K19" s="69">
        <v>0</v>
      </c>
      <c r="L19" s="45">
        <v>0</v>
      </c>
      <c r="M19" s="107">
        <f t="shared" si="4"/>
        <v>0</v>
      </c>
      <c r="U19" s="4" t="s">
        <v>12</v>
      </c>
    </row>
    <row r="20" spans="1:21" ht="27" customHeight="1">
      <c r="A20" s="69">
        <v>16</v>
      </c>
      <c r="B20" s="33">
        <v>540</v>
      </c>
      <c r="C20" s="36" t="s">
        <v>28</v>
      </c>
      <c r="D20" s="118" t="s">
        <v>26</v>
      </c>
      <c r="E20" s="23"/>
      <c r="F20" s="105">
        <v>0</v>
      </c>
      <c r="G20" s="92">
        <f t="shared" si="5"/>
        <v>0</v>
      </c>
      <c r="H20" s="121" t="s">
        <v>54</v>
      </c>
      <c r="I20" s="22">
        <f t="shared" si="3"/>
        <v>0</v>
      </c>
      <c r="J20" s="99">
        <v>0</v>
      </c>
      <c r="K20" s="69">
        <v>0</v>
      </c>
      <c r="L20" s="45">
        <v>0</v>
      </c>
      <c r="M20" s="107">
        <f t="shared" si="4"/>
        <v>0</v>
      </c>
      <c r="U20" s="4" t="s">
        <v>45</v>
      </c>
    </row>
    <row r="21" spans="1:21" ht="27" customHeight="1">
      <c r="A21" s="69">
        <v>17</v>
      </c>
      <c r="B21" s="33">
        <v>550</v>
      </c>
      <c r="C21" s="36" t="s">
        <v>31</v>
      </c>
      <c r="D21" s="118" t="s">
        <v>134</v>
      </c>
      <c r="E21" s="23"/>
      <c r="F21" s="105">
        <v>500</v>
      </c>
      <c r="G21" s="92">
        <f t="shared" si="5"/>
        <v>500</v>
      </c>
      <c r="H21" s="121" t="s">
        <v>54</v>
      </c>
      <c r="I21" s="22">
        <f t="shared" si="3"/>
        <v>500</v>
      </c>
      <c r="J21" s="99">
        <v>0</v>
      </c>
      <c r="K21" s="69">
        <v>0</v>
      </c>
      <c r="L21" s="45">
        <v>0</v>
      </c>
      <c r="M21" s="107">
        <f t="shared" si="4"/>
        <v>0</v>
      </c>
      <c r="U21" s="5" t="s">
        <v>46</v>
      </c>
    </row>
    <row r="22" spans="1:21" ht="27" customHeight="1">
      <c r="A22" s="69">
        <v>19</v>
      </c>
      <c r="B22" s="33">
        <v>582</v>
      </c>
      <c r="C22" s="36" t="s">
        <v>114</v>
      </c>
      <c r="D22" s="118" t="s">
        <v>26</v>
      </c>
      <c r="E22" s="23"/>
      <c r="F22" s="105">
        <v>0</v>
      </c>
      <c r="G22" s="92">
        <f t="shared" si="5"/>
        <v>0</v>
      </c>
      <c r="H22" s="121" t="s">
        <v>54</v>
      </c>
      <c r="I22" s="22">
        <f t="shared" si="3"/>
        <v>0</v>
      </c>
      <c r="J22" s="99">
        <v>0</v>
      </c>
      <c r="K22" s="69">
        <v>0</v>
      </c>
      <c r="L22" s="45">
        <v>0</v>
      </c>
      <c r="M22" s="107">
        <f t="shared" si="4"/>
        <v>0</v>
      </c>
      <c r="U22" s="5" t="s">
        <v>47</v>
      </c>
    </row>
    <row r="23" spans="1:21" ht="27" customHeight="1">
      <c r="A23" s="69">
        <v>19</v>
      </c>
      <c r="B23" s="33">
        <v>582</v>
      </c>
      <c r="C23" s="36" t="s">
        <v>115</v>
      </c>
      <c r="D23" s="118" t="s">
        <v>26</v>
      </c>
      <c r="E23" s="23"/>
      <c r="F23" s="105">
        <v>0</v>
      </c>
      <c r="G23" s="92">
        <f t="shared" si="5"/>
        <v>0</v>
      </c>
      <c r="H23" s="121" t="s">
        <v>54</v>
      </c>
      <c r="I23" s="22">
        <f t="shared" si="3"/>
        <v>0</v>
      </c>
      <c r="J23" s="99">
        <v>0</v>
      </c>
      <c r="K23" s="69">
        <v>0</v>
      </c>
      <c r="L23" s="45">
        <v>0</v>
      </c>
      <c r="M23" s="107">
        <f t="shared" si="4"/>
        <v>0</v>
      </c>
      <c r="U23" s="5" t="s">
        <v>47</v>
      </c>
    </row>
    <row r="24" spans="1:21" ht="27" customHeight="1">
      <c r="A24" s="69">
        <v>20</v>
      </c>
      <c r="B24" s="33">
        <v>610</v>
      </c>
      <c r="C24" s="36" t="s">
        <v>19</v>
      </c>
      <c r="D24" s="118" t="s">
        <v>128</v>
      </c>
      <c r="E24" s="23"/>
      <c r="F24" s="105">
        <v>500</v>
      </c>
      <c r="G24" s="92">
        <f t="shared" si="5"/>
        <v>500</v>
      </c>
      <c r="H24" s="121" t="s">
        <v>54</v>
      </c>
      <c r="I24" s="22">
        <f t="shared" si="3"/>
        <v>500</v>
      </c>
      <c r="J24" s="99">
        <v>0</v>
      </c>
      <c r="K24" s="69">
        <v>0</v>
      </c>
      <c r="L24" s="45">
        <v>1</v>
      </c>
      <c r="M24" s="107">
        <f t="shared" si="4"/>
        <v>500</v>
      </c>
      <c r="U24" s="5" t="s">
        <v>49</v>
      </c>
    </row>
    <row r="25" spans="1:21" ht="27" customHeight="1">
      <c r="A25" s="69">
        <v>21</v>
      </c>
      <c r="B25" s="33">
        <v>642</v>
      </c>
      <c r="C25" s="36" t="s">
        <v>21</v>
      </c>
      <c r="D25" s="118" t="s">
        <v>26</v>
      </c>
      <c r="E25" s="23"/>
      <c r="F25" s="105">
        <v>0</v>
      </c>
      <c r="G25" s="92">
        <f t="shared" si="5"/>
        <v>0</v>
      </c>
      <c r="H25" s="121" t="s">
        <v>54</v>
      </c>
      <c r="I25" s="22">
        <f t="shared" si="3"/>
        <v>0</v>
      </c>
      <c r="J25" s="99">
        <v>0</v>
      </c>
      <c r="K25" s="69">
        <v>0</v>
      </c>
      <c r="L25" s="45">
        <v>0</v>
      </c>
      <c r="M25" s="107">
        <f t="shared" si="4"/>
        <v>0</v>
      </c>
      <c r="U25" s="5" t="s">
        <v>48</v>
      </c>
    </row>
    <row r="26" spans="1:21" ht="27" customHeight="1">
      <c r="A26" s="69">
        <v>22</v>
      </c>
      <c r="B26" s="33">
        <v>730</v>
      </c>
      <c r="C26" s="36" t="s">
        <v>23</v>
      </c>
      <c r="D26" s="118" t="s">
        <v>129</v>
      </c>
      <c r="E26" s="23"/>
      <c r="F26" s="105">
        <v>250</v>
      </c>
      <c r="G26" s="92">
        <f t="shared" si="5"/>
        <v>250</v>
      </c>
      <c r="H26" s="121" t="s">
        <v>54</v>
      </c>
      <c r="I26" s="22">
        <f t="shared" si="3"/>
        <v>250</v>
      </c>
      <c r="J26" s="99">
        <v>0</v>
      </c>
      <c r="K26" s="69">
        <v>0</v>
      </c>
      <c r="L26" s="45">
        <v>1</v>
      </c>
      <c r="M26" s="107">
        <f t="shared" si="4"/>
        <v>250</v>
      </c>
      <c r="U26" s="5" t="s">
        <v>50</v>
      </c>
    </row>
    <row r="27" spans="1:21" ht="27" customHeight="1">
      <c r="A27" s="69">
        <v>23</v>
      </c>
      <c r="B27" s="33">
        <v>810</v>
      </c>
      <c r="C27" s="36" t="s">
        <v>29</v>
      </c>
      <c r="D27" s="118" t="s">
        <v>26</v>
      </c>
      <c r="E27" s="23"/>
      <c r="F27" s="105">
        <v>0</v>
      </c>
      <c r="G27" s="92">
        <f t="shared" si="5"/>
        <v>0</v>
      </c>
      <c r="H27" s="121" t="s">
        <v>54</v>
      </c>
      <c r="I27" s="22">
        <f t="shared" si="3"/>
        <v>0</v>
      </c>
      <c r="J27" s="99">
        <v>0</v>
      </c>
      <c r="K27" s="69">
        <v>0</v>
      </c>
      <c r="L27" s="45">
        <v>0</v>
      </c>
      <c r="M27" s="107">
        <f t="shared" si="4"/>
        <v>0</v>
      </c>
      <c r="U27" s="5" t="s">
        <v>51</v>
      </c>
    </row>
    <row r="28" spans="1:21" ht="27" customHeight="1" thickBot="1">
      <c r="A28" s="70">
        <v>24</v>
      </c>
      <c r="B28" s="35">
        <v>890</v>
      </c>
      <c r="C28" s="38" t="s">
        <v>32</v>
      </c>
      <c r="D28" s="119" t="s">
        <v>26</v>
      </c>
      <c r="E28" s="41"/>
      <c r="F28" s="106">
        <v>0</v>
      </c>
      <c r="G28" s="93">
        <f t="shared" si="5"/>
        <v>0</v>
      </c>
      <c r="H28" s="122" t="s">
        <v>54</v>
      </c>
      <c r="I28" s="116">
        <f t="shared" si="3"/>
        <v>0</v>
      </c>
      <c r="J28" s="117">
        <v>0</v>
      </c>
      <c r="K28" s="70">
        <v>0</v>
      </c>
      <c r="L28" s="46">
        <v>0</v>
      </c>
      <c r="M28" s="108">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20.25">
      <c r="A32" s="123" t="s">
        <v>67</v>
      </c>
      <c r="C32" s="252"/>
      <c r="D32" s="252"/>
      <c r="E32" s="252"/>
      <c r="F32" s="252"/>
      <c r="G32" s="252"/>
      <c r="H32" s="252"/>
      <c r="I32" s="252"/>
      <c r="J32" s="252"/>
      <c r="K32" s="252"/>
      <c r="L32" s="252"/>
      <c r="U32" s="4" t="s">
        <v>16</v>
      </c>
    </row>
    <row r="33" spans="1:12" ht="25.5" customHeight="1">
      <c r="A33">
        <v>8</v>
      </c>
      <c r="C33" s="270" t="s">
        <v>130</v>
      </c>
      <c r="D33" s="270"/>
      <c r="E33" s="270"/>
      <c r="F33" s="270"/>
      <c r="G33" s="270"/>
      <c r="H33" s="270"/>
      <c r="I33" s="270"/>
      <c r="J33" s="270"/>
      <c r="K33" s="270"/>
      <c r="L33" s="270"/>
    </row>
    <row r="34" spans="1:12" ht="25.5" customHeight="1">
      <c r="A34">
        <v>9</v>
      </c>
      <c r="C34" s="270" t="s">
        <v>127</v>
      </c>
      <c r="D34" s="270"/>
      <c r="E34" s="270"/>
      <c r="F34" s="270"/>
      <c r="G34" s="270"/>
      <c r="H34" s="270"/>
      <c r="I34" s="270"/>
      <c r="J34" s="270"/>
      <c r="K34" s="270"/>
      <c r="L34" s="270"/>
    </row>
    <row r="35" spans="1:12" ht="25.5" customHeight="1">
      <c r="A35">
        <v>20</v>
      </c>
      <c r="C35" s="270" t="s">
        <v>127</v>
      </c>
      <c r="D35" s="270"/>
      <c r="E35" s="270"/>
      <c r="F35" s="270"/>
      <c r="G35" s="270"/>
      <c r="H35" s="270"/>
      <c r="I35" s="270"/>
      <c r="J35" s="270"/>
      <c r="K35" s="270"/>
      <c r="L35" s="270"/>
    </row>
    <row r="36" spans="3:21" ht="46.5" customHeight="1">
      <c r="C36" s="245" t="s">
        <v>26</v>
      </c>
      <c r="D36" s="245"/>
      <c r="E36" s="11"/>
      <c r="F36" s="248"/>
      <c r="G36" s="248"/>
      <c r="H36" s="248"/>
      <c r="I36" s="59"/>
      <c r="J36" s="79"/>
      <c r="K36" s="251"/>
      <c r="L36" s="251"/>
      <c r="M36" s="251"/>
      <c r="U36" s="5"/>
    </row>
    <row r="37" spans="3:17" ht="15" customHeight="1">
      <c r="C37" s="269" t="s">
        <v>70</v>
      </c>
      <c r="D37" s="269"/>
      <c r="E37" s="56"/>
      <c r="F37" s="124" t="s">
        <v>133</v>
      </c>
      <c r="G37" s="60"/>
      <c r="H37" s="60"/>
      <c r="I37" s="257" t="s">
        <v>106</v>
      </c>
      <c r="J37" s="257"/>
      <c r="K37" s="244" t="str">
        <f>LOOKUP(J4,Q38:Q58,P38:P58)</f>
        <v>Catherine Fletcher</v>
      </c>
      <c r="L37" s="244"/>
      <c r="M37" s="244"/>
      <c r="P37" s="61" t="s">
        <v>101</v>
      </c>
      <c r="Q37" s="61" t="s">
        <v>72</v>
      </c>
    </row>
    <row r="38" spans="3:21" ht="13.5">
      <c r="C38" s="55"/>
      <c r="D38" s="55"/>
      <c r="E38" s="56"/>
      <c r="F38" s="57"/>
      <c r="G38" s="58"/>
      <c r="H38" s="59"/>
      <c r="I38" s="59"/>
      <c r="J38" s="59"/>
      <c r="K38" s="59"/>
      <c r="P38" t="s">
        <v>73</v>
      </c>
      <c r="Q38" t="s">
        <v>74</v>
      </c>
      <c r="U38" s="4"/>
    </row>
    <row r="39" spans="3:21" ht="13.5">
      <c r="C39" s="55"/>
      <c r="D39" s="55"/>
      <c r="E39" s="56"/>
      <c r="F39" s="57"/>
      <c r="G39" s="58"/>
      <c r="H39" s="59"/>
      <c r="I39" s="59"/>
      <c r="J39" s="59"/>
      <c r="K39" s="59"/>
      <c r="P39" t="s">
        <v>75</v>
      </c>
      <c r="Q39" t="s">
        <v>76</v>
      </c>
      <c r="U39" s="4"/>
    </row>
    <row r="40" spans="3:21" ht="13.5">
      <c r="C40" s="55"/>
      <c r="D40" s="55"/>
      <c r="E40" s="56"/>
      <c r="F40" s="57"/>
      <c r="G40" s="58"/>
      <c r="H40" s="59"/>
      <c r="I40" s="59"/>
      <c r="J40" s="59"/>
      <c r="K40" s="59"/>
      <c r="P40" t="s">
        <v>75</v>
      </c>
      <c r="Q40" t="s">
        <v>79</v>
      </c>
      <c r="U40" s="4"/>
    </row>
    <row r="41" spans="3:21" ht="13.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8">
    <mergeCell ref="A1:M1"/>
    <mergeCell ref="A2:M2"/>
    <mergeCell ref="C36:D36"/>
    <mergeCell ref="C37:D37"/>
    <mergeCell ref="F36:H36"/>
    <mergeCell ref="C32:L32"/>
    <mergeCell ref="C33:L33"/>
    <mergeCell ref="C34:L34"/>
    <mergeCell ref="C35:L35"/>
    <mergeCell ref="K36:M36"/>
    <mergeCell ref="K37:M37"/>
    <mergeCell ref="I37:J37"/>
    <mergeCell ref="E15:L15"/>
    <mergeCell ref="A4:C4"/>
    <mergeCell ref="H4:I4"/>
    <mergeCell ref="J4:M4"/>
    <mergeCell ref="B6:C6"/>
    <mergeCell ref="B15:C15"/>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55"/>
  <sheetViews>
    <sheetView tabSelected="1" zoomScale="70" zoomScaleNormal="70" zoomScaleSheetLayoutView="96" zoomScalePageLayoutView="0" workbookViewId="0" topLeftCell="A1">
      <pane ySplit="7" topLeftCell="A8" activePane="bottomLeft" state="frozen"/>
      <selection pane="topLeft" activeCell="A1" sqref="A1"/>
      <selection pane="bottomLeft" activeCell="G14" sqref="G14"/>
    </sheetView>
  </sheetViews>
  <sheetFormatPr defaultColWidth="9.140625" defaultRowHeight="12.75"/>
  <cols>
    <col min="1" max="1" width="5.57421875" style="44" customWidth="1"/>
    <col min="2" max="2" width="35.00390625" style="44" customWidth="1"/>
    <col min="3" max="3" width="25.00390625" style="44" hidden="1" customWidth="1"/>
    <col min="4" max="4" width="0.85546875" style="44" hidden="1" customWidth="1"/>
    <col min="5" max="5" width="43.00390625" style="44" customWidth="1"/>
    <col min="6" max="6" width="6.28125" style="44" customWidth="1"/>
    <col min="7" max="7" width="15.7109375" style="44" customWidth="1"/>
    <col min="8" max="8" width="20.57421875" style="44" bestFit="1" customWidth="1"/>
    <col min="9" max="9" width="18.57421875" style="44" hidden="1" customWidth="1"/>
    <col min="10" max="11" width="15.7109375" style="44" hidden="1" customWidth="1"/>
    <col min="12" max="12" width="6.140625" style="44" hidden="1" customWidth="1"/>
    <col min="13" max="13" width="1.28515625" style="44" hidden="1" customWidth="1"/>
    <col min="14" max="14" width="12.140625" style="44" bestFit="1" customWidth="1"/>
    <col min="15" max="23" width="12.140625" style="44" customWidth="1"/>
    <col min="24" max="24" width="22.28125" style="44" hidden="1" customWidth="1"/>
    <col min="25" max="25" width="9.57421875" style="44" hidden="1" customWidth="1"/>
    <col min="26" max="26" width="12.00390625" style="44" hidden="1" customWidth="1"/>
    <col min="27" max="32" width="0" style="44" hidden="1" customWidth="1"/>
    <col min="33" max="33" width="9.140625" style="44" customWidth="1"/>
    <col min="34" max="34" width="0" style="44" hidden="1" customWidth="1"/>
    <col min="35" max="16384" width="9.140625" style="44" customWidth="1"/>
  </cols>
  <sheetData>
    <row r="1" spans="1:23" ht="26.25">
      <c r="A1" s="274" t="s">
        <v>56</v>
      </c>
      <c r="B1" s="274"/>
      <c r="C1" s="274"/>
      <c r="D1" s="274"/>
      <c r="E1" s="274"/>
      <c r="F1" s="274"/>
      <c r="G1" s="274"/>
      <c r="H1" s="274"/>
      <c r="I1" s="274"/>
      <c r="J1" s="274"/>
      <c r="K1" s="274"/>
      <c r="L1" s="274"/>
      <c r="M1" s="274"/>
      <c r="N1" s="132"/>
      <c r="O1" s="132"/>
      <c r="P1" s="132"/>
      <c r="Q1" s="132"/>
      <c r="R1" s="132"/>
      <c r="S1" s="132"/>
      <c r="T1" s="132"/>
      <c r="U1" s="132"/>
      <c r="V1" s="132"/>
      <c r="W1" s="132"/>
    </row>
    <row r="2" spans="1:28" ht="25.5">
      <c r="A2" s="275" t="s">
        <v>157</v>
      </c>
      <c r="B2" s="275"/>
      <c r="C2" s="275"/>
      <c r="D2" s="275"/>
      <c r="E2" s="275"/>
      <c r="F2" s="275"/>
      <c r="G2" s="275"/>
      <c r="H2" s="275"/>
      <c r="I2" s="275"/>
      <c r="J2" s="275"/>
      <c r="K2" s="275"/>
      <c r="L2" s="275"/>
      <c r="M2" s="275"/>
      <c r="N2" s="125"/>
      <c r="O2" s="125"/>
      <c r="P2" s="125"/>
      <c r="Q2" s="125"/>
      <c r="R2" s="125"/>
      <c r="S2" s="125"/>
      <c r="T2" s="125"/>
      <c r="U2" s="125"/>
      <c r="V2" s="125"/>
      <c r="W2" s="125"/>
      <c r="AB2" s="10"/>
    </row>
    <row r="3" spans="2:28" ht="12" customHeight="1">
      <c r="B3" s="133"/>
      <c r="C3" s="133"/>
      <c r="D3" s="133"/>
      <c r="K3" s="126" t="s">
        <v>26</v>
      </c>
      <c r="L3" s="126" t="s">
        <v>26</v>
      </c>
      <c r="M3" s="126" t="s">
        <v>26</v>
      </c>
      <c r="AB3" s="10"/>
    </row>
    <row r="4" spans="1:28" ht="31.5" customHeight="1">
      <c r="A4" s="276" t="s">
        <v>136</v>
      </c>
      <c r="B4" s="276"/>
      <c r="C4" s="134"/>
      <c r="D4" s="134"/>
      <c r="E4" s="221" t="s">
        <v>26</v>
      </c>
      <c r="G4" s="240" t="s">
        <v>104</v>
      </c>
      <c r="H4" s="271" t="s">
        <v>150</v>
      </c>
      <c r="I4" s="271"/>
      <c r="J4" s="271"/>
      <c r="K4" s="271"/>
      <c r="L4" s="271"/>
      <c r="M4" s="271"/>
      <c r="N4" s="100"/>
      <c r="O4" s="100"/>
      <c r="P4" s="100"/>
      <c r="Q4" s="100"/>
      <c r="R4" s="100"/>
      <c r="S4" s="100"/>
      <c r="T4" s="100"/>
      <c r="U4" s="100"/>
      <c r="V4" s="100"/>
      <c r="W4" s="100"/>
      <c r="X4" s="100"/>
      <c r="AB4" s="10"/>
    </row>
    <row r="5" spans="2:26" ht="23.25">
      <c r="B5" s="241" t="s">
        <v>72</v>
      </c>
      <c r="C5" s="241"/>
      <c r="E5" s="242"/>
      <c r="J5" s="54" t="s">
        <v>26</v>
      </c>
      <c r="K5" s="54"/>
      <c r="L5" s="54"/>
      <c r="M5" s="222" t="s">
        <v>26</v>
      </c>
      <c r="X5" s="73" t="s">
        <v>40</v>
      </c>
      <c r="Y5" s="40" t="s">
        <v>112</v>
      </c>
      <c r="Z5" s="73" t="s">
        <v>107</v>
      </c>
    </row>
    <row r="6" spans="2:26" ht="13.5" customHeight="1" thickBot="1">
      <c r="B6" s="241"/>
      <c r="C6" s="241"/>
      <c r="J6" s="54"/>
      <c r="K6" s="54"/>
      <c r="L6" s="54"/>
      <c r="M6" s="222"/>
      <c r="X6" s="73"/>
      <c r="Y6" s="40"/>
      <c r="Z6" s="73"/>
    </row>
    <row r="7" spans="1:27" ht="16.5">
      <c r="A7" s="277" t="s">
        <v>153</v>
      </c>
      <c r="B7" s="278"/>
      <c r="C7" s="142" t="s">
        <v>72</v>
      </c>
      <c r="D7" s="142" t="s">
        <v>144</v>
      </c>
      <c r="E7" s="143" t="s">
        <v>147</v>
      </c>
      <c r="F7" s="143" t="s">
        <v>34</v>
      </c>
      <c r="G7" s="143" t="s">
        <v>151</v>
      </c>
      <c r="H7" s="144" t="s">
        <v>155</v>
      </c>
      <c r="I7" s="143" t="s">
        <v>44</v>
      </c>
      <c r="J7" s="144" t="s">
        <v>125</v>
      </c>
      <c r="K7" s="143" t="s">
        <v>120</v>
      </c>
      <c r="L7" s="145" t="s">
        <v>124</v>
      </c>
      <c r="M7" s="146" t="s">
        <v>62</v>
      </c>
      <c r="X7" s="73" t="s">
        <v>111</v>
      </c>
      <c r="Y7" s="73" t="s">
        <v>109</v>
      </c>
      <c r="Z7" s="73" t="s">
        <v>108</v>
      </c>
      <c r="AA7" s="73" t="s">
        <v>110</v>
      </c>
    </row>
    <row r="8" spans="1:34" ht="16.5">
      <c r="A8" s="147">
        <v>100</v>
      </c>
      <c r="B8" s="148" t="s">
        <v>139</v>
      </c>
      <c r="C8" s="148">
        <f>+K4</f>
        <v>0</v>
      </c>
      <c r="D8" s="148" t="str">
        <f>+L3</f>
        <v> </v>
      </c>
      <c r="E8" s="149" t="s">
        <v>26</v>
      </c>
      <c r="F8" s="223"/>
      <c r="G8" s="150"/>
      <c r="H8" s="151"/>
      <c r="I8" s="152"/>
      <c r="J8" s="153"/>
      <c r="K8" s="154"/>
      <c r="L8" s="155"/>
      <c r="M8" s="156" t="s">
        <v>26</v>
      </c>
      <c r="X8" s="135">
        <f aca="true" t="shared" si="0" ref="X8:X19">+G8+(G8*Y8)+Z8</f>
        <v>0</v>
      </c>
      <c r="Y8" s="128">
        <f>0.266+0.015+0.002+0.0145</f>
        <v>0.29750000000000004</v>
      </c>
      <c r="Z8" s="136">
        <f aca="true" t="shared" si="1" ref="Z8:Z19">+AA8*F8</f>
        <v>0</v>
      </c>
      <c r="AA8" s="2">
        <v>6000</v>
      </c>
      <c r="AH8" s="10" t="s">
        <v>37</v>
      </c>
    </row>
    <row r="9" spans="1:34" ht="16.5">
      <c r="A9" s="147">
        <v>100</v>
      </c>
      <c r="B9" s="157" t="s">
        <v>26</v>
      </c>
      <c r="C9" s="148">
        <f>+C8</f>
        <v>0</v>
      </c>
      <c r="D9" s="148" t="str">
        <f>+D8</f>
        <v> </v>
      </c>
      <c r="E9" s="224" t="s">
        <v>26</v>
      </c>
      <c r="F9" s="225"/>
      <c r="G9" s="158"/>
      <c r="H9" s="159">
        <f aca="true" t="shared" si="2" ref="H9:H19">+X9</f>
        <v>0</v>
      </c>
      <c r="I9" s="152"/>
      <c r="J9" s="159">
        <f aca="true" t="shared" si="3" ref="J9:J19">(+H9)+K9</f>
        <v>0</v>
      </c>
      <c r="K9" s="160">
        <v>0</v>
      </c>
      <c r="L9" s="155">
        <v>0</v>
      </c>
      <c r="M9" s="161" t="s">
        <v>154</v>
      </c>
      <c r="X9" s="135">
        <f t="shared" si="0"/>
        <v>0</v>
      </c>
      <c r="Y9" s="128">
        <f>+Y8</f>
        <v>0.29750000000000004</v>
      </c>
      <c r="Z9" s="136">
        <f t="shared" si="1"/>
        <v>0</v>
      </c>
      <c r="AA9" s="2">
        <v>6000</v>
      </c>
      <c r="AH9" s="10" t="s">
        <v>38</v>
      </c>
    </row>
    <row r="10" spans="1:27" ht="16.5">
      <c r="A10" s="147">
        <v>100</v>
      </c>
      <c r="B10" s="157" t="s">
        <v>26</v>
      </c>
      <c r="C10" s="148">
        <f aca="true" t="shared" si="4" ref="C10:D25">+C9</f>
        <v>0</v>
      </c>
      <c r="D10" s="148" t="str">
        <f t="shared" si="4"/>
        <v> </v>
      </c>
      <c r="E10" s="224" t="s">
        <v>26</v>
      </c>
      <c r="F10" s="225"/>
      <c r="G10" s="162"/>
      <c r="H10" s="159">
        <f t="shared" si="2"/>
        <v>0</v>
      </c>
      <c r="I10" s="152"/>
      <c r="J10" s="159">
        <f t="shared" si="3"/>
        <v>0</v>
      </c>
      <c r="K10" s="160">
        <v>0</v>
      </c>
      <c r="L10" s="155">
        <v>0</v>
      </c>
      <c r="M10" s="161"/>
      <c r="X10" s="135">
        <f t="shared" si="0"/>
        <v>0</v>
      </c>
      <c r="Y10" s="128">
        <f aca="true" t="shared" si="5" ref="Y10:Y16">+Y9</f>
        <v>0.29750000000000004</v>
      </c>
      <c r="Z10" s="136">
        <f t="shared" si="1"/>
        <v>0</v>
      </c>
      <c r="AA10" s="2">
        <v>6000</v>
      </c>
    </row>
    <row r="11" spans="1:27" ht="16.5">
      <c r="A11" s="147">
        <v>100</v>
      </c>
      <c r="B11" s="157" t="s">
        <v>26</v>
      </c>
      <c r="C11" s="148">
        <f t="shared" si="4"/>
        <v>0</v>
      </c>
      <c r="D11" s="148" t="str">
        <f t="shared" si="4"/>
        <v> </v>
      </c>
      <c r="E11" s="224" t="s">
        <v>26</v>
      </c>
      <c r="F11" s="225"/>
      <c r="G11" s="162">
        <v>0</v>
      </c>
      <c r="H11" s="159">
        <f t="shared" si="2"/>
        <v>0</v>
      </c>
      <c r="I11" s="152"/>
      <c r="J11" s="159">
        <f t="shared" si="3"/>
        <v>0</v>
      </c>
      <c r="K11" s="160">
        <v>0</v>
      </c>
      <c r="L11" s="155">
        <v>0</v>
      </c>
      <c r="M11" s="161"/>
      <c r="X11" s="135">
        <f t="shared" si="0"/>
        <v>0</v>
      </c>
      <c r="Y11" s="128">
        <f t="shared" si="5"/>
        <v>0.29750000000000004</v>
      </c>
      <c r="Z11" s="136">
        <f t="shared" si="1"/>
        <v>0</v>
      </c>
      <c r="AA11" s="2">
        <v>6000</v>
      </c>
    </row>
    <row r="12" spans="1:27" ht="16.5">
      <c r="A12" s="147">
        <v>100</v>
      </c>
      <c r="B12" s="157" t="s">
        <v>26</v>
      </c>
      <c r="C12" s="148">
        <f t="shared" si="4"/>
        <v>0</v>
      </c>
      <c r="D12" s="148" t="str">
        <f t="shared" si="4"/>
        <v> </v>
      </c>
      <c r="E12" s="224" t="s">
        <v>26</v>
      </c>
      <c r="F12" s="225"/>
      <c r="G12" s="162">
        <v>0</v>
      </c>
      <c r="H12" s="159">
        <f t="shared" si="2"/>
        <v>0</v>
      </c>
      <c r="I12" s="152"/>
      <c r="J12" s="159">
        <f t="shared" si="3"/>
        <v>0</v>
      </c>
      <c r="K12" s="160">
        <v>0</v>
      </c>
      <c r="L12" s="155">
        <v>0</v>
      </c>
      <c r="M12" s="161"/>
      <c r="X12" s="135">
        <f t="shared" si="0"/>
        <v>0</v>
      </c>
      <c r="Y12" s="128">
        <f t="shared" si="5"/>
        <v>0.29750000000000004</v>
      </c>
      <c r="Z12" s="136">
        <f t="shared" si="1"/>
        <v>0</v>
      </c>
      <c r="AA12" s="2">
        <v>6000</v>
      </c>
    </row>
    <row r="13" spans="1:27" ht="16.5">
      <c r="A13" s="147">
        <v>100</v>
      </c>
      <c r="B13" s="157" t="s">
        <v>26</v>
      </c>
      <c r="C13" s="148">
        <f t="shared" si="4"/>
        <v>0</v>
      </c>
      <c r="D13" s="148" t="str">
        <f t="shared" si="4"/>
        <v> </v>
      </c>
      <c r="E13" s="224" t="s">
        <v>26</v>
      </c>
      <c r="F13" s="225"/>
      <c r="G13" s="162">
        <v>0</v>
      </c>
      <c r="H13" s="159">
        <f t="shared" si="2"/>
        <v>0</v>
      </c>
      <c r="I13" s="152"/>
      <c r="J13" s="159">
        <f t="shared" si="3"/>
        <v>0</v>
      </c>
      <c r="K13" s="160">
        <v>0</v>
      </c>
      <c r="L13" s="155">
        <v>0</v>
      </c>
      <c r="M13" s="161"/>
      <c r="X13" s="135">
        <f t="shared" si="0"/>
        <v>0</v>
      </c>
      <c r="Y13" s="128">
        <f t="shared" si="5"/>
        <v>0.29750000000000004</v>
      </c>
      <c r="Z13" s="136">
        <f t="shared" si="1"/>
        <v>0</v>
      </c>
      <c r="AA13" s="2">
        <v>6000</v>
      </c>
    </row>
    <row r="14" spans="1:27" ht="17.25" thickBot="1">
      <c r="A14" s="163">
        <v>100</v>
      </c>
      <c r="B14" s="164" t="s">
        <v>26</v>
      </c>
      <c r="C14" s="165">
        <f t="shared" si="4"/>
        <v>0</v>
      </c>
      <c r="D14" s="165" t="str">
        <f t="shared" si="4"/>
        <v> </v>
      </c>
      <c r="E14" s="226" t="s">
        <v>26</v>
      </c>
      <c r="F14" s="227"/>
      <c r="G14" s="166">
        <v>0</v>
      </c>
      <c r="H14" s="159">
        <f t="shared" si="2"/>
        <v>0</v>
      </c>
      <c r="I14" s="168"/>
      <c r="J14" s="167">
        <f t="shared" si="3"/>
        <v>0</v>
      </c>
      <c r="K14" s="169">
        <v>0</v>
      </c>
      <c r="L14" s="170">
        <v>0</v>
      </c>
      <c r="M14" s="171"/>
      <c r="X14" s="135">
        <f t="shared" si="0"/>
        <v>0</v>
      </c>
      <c r="Y14" s="128">
        <f t="shared" si="5"/>
        <v>0.29750000000000004</v>
      </c>
      <c r="Z14" s="136">
        <f t="shared" si="1"/>
        <v>0</v>
      </c>
      <c r="AA14" s="2">
        <v>6000</v>
      </c>
    </row>
    <row r="15" spans="1:27" ht="16.5">
      <c r="A15" s="172">
        <v>123</v>
      </c>
      <c r="B15" s="173" t="s">
        <v>145</v>
      </c>
      <c r="C15" s="174">
        <f>+C12</f>
        <v>0</v>
      </c>
      <c r="D15" s="174" t="str">
        <f>+D12</f>
        <v> </v>
      </c>
      <c r="E15" s="228" t="s">
        <v>26</v>
      </c>
      <c r="F15" s="229"/>
      <c r="G15" s="175"/>
      <c r="H15" s="176">
        <f t="shared" si="2"/>
        <v>0</v>
      </c>
      <c r="I15" s="177"/>
      <c r="J15" s="176">
        <f t="shared" si="3"/>
        <v>0</v>
      </c>
      <c r="K15" s="175">
        <v>0</v>
      </c>
      <c r="L15" s="178">
        <v>0</v>
      </c>
      <c r="M15" s="179"/>
      <c r="X15" s="135">
        <f t="shared" si="0"/>
        <v>0</v>
      </c>
      <c r="Y15" s="128">
        <f t="shared" si="5"/>
        <v>0.29750000000000004</v>
      </c>
      <c r="Z15" s="136">
        <f t="shared" si="1"/>
        <v>0</v>
      </c>
      <c r="AA15" s="2">
        <f>SUM(AD15:AE15)</f>
        <v>0</v>
      </c>
    </row>
    <row r="16" spans="1:27" ht="17.25" thickBot="1">
      <c r="A16" s="163">
        <v>123</v>
      </c>
      <c r="B16" s="230" t="s">
        <v>26</v>
      </c>
      <c r="C16" s="165">
        <f>+C15</f>
        <v>0</v>
      </c>
      <c r="D16" s="165" t="str">
        <f>+D15</f>
        <v> </v>
      </c>
      <c r="E16" s="226" t="s">
        <v>26</v>
      </c>
      <c r="F16" s="227"/>
      <c r="G16" s="166"/>
      <c r="H16" s="176">
        <f t="shared" si="2"/>
        <v>0</v>
      </c>
      <c r="I16" s="168"/>
      <c r="J16" s="167">
        <f t="shared" si="3"/>
        <v>0</v>
      </c>
      <c r="K16" s="169">
        <v>0</v>
      </c>
      <c r="L16" s="170">
        <v>0</v>
      </c>
      <c r="M16" s="171"/>
      <c r="X16" s="135">
        <f t="shared" si="0"/>
        <v>0</v>
      </c>
      <c r="Y16" s="128">
        <f t="shared" si="5"/>
        <v>0.29750000000000004</v>
      </c>
      <c r="Z16" s="136">
        <f t="shared" si="1"/>
        <v>0</v>
      </c>
      <c r="AA16" s="2">
        <f>SUM(AD16:AE16)</f>
        <v>0</v>
      </c>
    </row>
    <row r="17" spans="1:27" ht="16.5">
      <c r="A17" s="172">
        <v>123</v>
      </c>
      <c r="B17" s="173" t="s">
        <v>146</v>
      </c>
      <c r="C17" s="174">
        <f>+C14</f>
        <v>0</v>
      </c>
      <c r="D17" s="174" t="str">
        <f>+D14</f>
        <v> </v>
      </c>
      <c r="E17" s="228" t="s">
        <v>26</v>
      </c>
      <c r="F17" s="229"/>
      <c r="G17" s="175"/>
      <c r="H17" s="176">
        <f t="shared" si="2"/>
        <v>0</v>
      </c>
      <c r="I17" s="177"/>
      <c r="J17" s="176">
        <f t="shared" si="3"/>
        <v>0</v>
      </c>
      <c r="K17" s="175">
        <v>0</v>
      </c>
      <c r="L17" s="178">
        <v>0</v>
      </c>
      <c r="M17" s="179"/>
      <c r="X17" s="135">
        <f t="shared" si="0"/>
        <v>0</v>
      </c>
      <c r="Y17" s="128">
        <f>0.013+0.015+0.002+0.0145</f>
        <v>0.0445</v>
      </c>
      <c r="Z17" s="136">
        <f t="shared" si="1"/>
        <v>0</v>
      </c>
      <c r="AA17" s="2">
        <f>SUM(AD17:AE17)</f>
        <v>0</v>
      </c>
    </row>
    <row r="18" spans="1:27" ht="17.25" thickBot="1">
      <c r="A18" s="163">
        <v>123</v>
      </c>
      <c r="B18" s="231" t="s">
        <v>26</v>
      </c>
      <c r="C18" s="165">
        <f t="shared" si="4"/>
        <v>0</v>
      </c>
      <c r="D18" s="165" t="str">
        <f t="shared" si="4"/>
        <v> </v>
      </c>
      <c r="E18" s="224" t="s">
        <v>26</v>
      </c>
      <c r="F18" s="225"/>
      <c r="G18" s="162"/>
      <c r="H18" s="176">
        <f t="shared" si="2"/>
        <v>0</v>
      </c>
      <c r="I18" s="152"/>
      <c r="J18" s="159">
        <f t="shared" si="3"/>
        <v>0</v>
      </c>
      <c r="K18" s="160">
        <v>0</v>
      </c>
      <c r="L18" s="155">
        <v>0</v>
      </c>
      <c r="M18" s="161"/>
      <c r="X18" s="135">
        <f t="shared" si="0"/>
        <v>0</v>
      </c>
      <c r="Y18" s="128">
        <f>0.013+0.015+0.002+0.0145</f>
        <v>0.0445</v>
      </c>
      <c r="Z18" s="136">
        <f t="shared" si="1"/>
        <v>0</v>
      </c>
      <c r="AA18" s="2">
        <f>SUM(AD18:AE18)</f>
        <v>0</v>
      </c>
    </row>
    <row r="19" spans="1:27" ht="17.25" thickBot="1">
      <c r="A19" s="163">
        <v>123</v>
      </c>
      <c r="B19" s="232" t="s">
        <v>26</v>
      </c>
      <c r="C19" s="165">
        <f>+C18</f>
        <v>0</v>
      </c>
      <c r="D19" s="165" t="str">
        <f>+D18</f>
        <v> </v>
      </c>
      <c r="E19" s="233" t="s">
        <v>26</v>
      </c>
      <c r="F19" s="234"/>
      <c r="G19" s="180">
        <v>0</v>
      </c>
      <c r="H19" s="176">
        <f t="shared" si="2"/>
        <v>0</v>
      </c>
      <c r="I19" s="182"/>
      <c r="J19" s="181">
        <f t="shared" si="3"/>
        <v>0</v>
      </c>
      <c r="K19" s="183">
        <v>0</v>
      </c>
      <c r="L19" s="155">
        <v>0</v>
      </c>
      <c r="M19" s="184"/>
      <c r="X19" s="135">
        <f t="shared" si="0"/>
        <v>0</v>
      </c>
      <c r="Y19" s="128">
        <f>0.013+0.015+0.002+0.0145</f>
        <v>0.0445</v>
      </c>
      <c r="Z19" s="136">
        <f t="shared" si="1"/>
        <v>0</v>
      </c>
      <c r="AA19" s="2">
        <f>SUM(AD19:AE19)</f>
        <v>0</v>
      </c>
    </row>
    <row r="20" spans="1:26" ht="17.25" thickBot="1">
      <c r="A20" s="185" t="s">
        <v>8</v>
      </c>
      <c r="B20" s="186"/>
      <c r="C20" s="187" t="s">
        <v>26</v>
      </c>
      <c r="D20" s="187" t="s">
        <v>26</v>
      </c>
      <c r="E20" s="188" t="s">
        <v>119</v>
      </c>
      <c r="F20" s="279"/>
      <c r="G20" s="279"/>
      <c r="H20" s="279"/>
      <c r="I20" s="279"/>
      <c r="J20" s="279"/>
      <c r="K20" s="279"/>
      <c r="L20" s="280"/>
      <c r="M20" s="189"/>
      <c r="X20" s="136" t="s">
        <v>26</v>
      </c>
      <c r="Y20" s="44" t="s">
        <v>26</v>
      </c>
      <c r="Z20" s="136" t="s">
        <v>26</v>
      </c>
    </row>
    <row r="21" spans="1:13" ht="16.5">
      <c r="A21" s="190">
        <v>300</v>
      </c>
      <c r="B21" s="191" t="s">
        <v>137</v>
      </c>
      <c r="C21" s="174" t="e">
        <f>+#REF!</f>
        <v>#REF!</v>
      </c>
      <c r="D21" s="174" t="e">
        <f>+#REF!</f>
        <v>#REF!</v>
      </c>
      <c r="E21" s="235" t="s">
        <v>26</v>
      </c>
      <c r="F21" s="192"/>
      <c r="G21" s="197">
        <v>0</v>
      </c>
      <c r="H21" s="176">
        <f aca="true" t="shared" si="6" ref="H21:H38">+G21</f>
        <v>0</v>
      </c>
      <c r="I21" s="177"/>
      <c r="J21" s="176">
        <f aca="true" t="shared" si="7" ref="J21:J50">(+H21)+K21</f>
        <v>0</v>
      </c>
      <c r="K21" s="175">
        <v>0</v>
      </c>
      <c r="L21" s="155">
        <v>0</v>
      </c>
      <c r="M21" s="179"/>
    </row>
    <row r="22" spans="1:13" ht="16.5">
      <c r="A22" s="190">
        <v>300</v>
      </c>
      <c r="B22" s="193"/>
      <c r="C22" s="148" t="e">
        <f t="shared" si="4"/>
        <v>#REF!</v>
      </c>
      <c r="D22" s="148" t="e">
        <f t="shared" si="4"/>
        <v>#REF!</v>
      </c>
      <c r="E22" s="236" t="s">
        <v>26</v>
      </c>
      <c r="F22" s="193"/>
      <c r="G22" s="162">
        <v>0</v>
      </c>
      <c r="H22" s="176">
        <f t="shared" si="6"/>
        <v>0</v>
      </c>
      <c r="I22" s="152"/>
      <c r="J22" s="159">
        <f t="shared" si="7"/>
        <v>0</v>
      </c>
      <c r="K22" s="160">
        <v>0</v>
      </c>
      <c r="L22" s="155">
        <v>0</v>
      </c>
      <c r="M22" s="194" t="s">
        <v>26</v>
      </c>
    </row>
    <row r="23" spans="1:13" ht="16.5">
      <c r="A23" s="190">
        <v>300</v>
      </c>
      <c r="B23" s="193"/>
      <c r="C23" s="148" t="e">
        <f t="shared" si="4"/>
        <v>#REF!</v>
      </c>
      <c r="D23" s="148" t="e">
        <f t="shared" si="4"/>
        <v>#REF!</v>
      </c>
      <c r="E23" s="236" t="s">
        <v>26</v>
      </c>
      <c r="F23" s="193"/>
      <c r="G23" s="162">
        <v>0</v>
      </c>
      <c r="H23" s="176">
        <f t="shared" si="6"/>
        <v>0</v>
      </c>
      <c r="I23" s="152"/>
      <c r="J23" s="159">
        <f t="shared" si="7"/>
        <v>0</v>
      </c>
      <c r="K23" s="160">
        <v>0</v>
      </c>
      <c r="L23" s="155">
        <v>0</v>
      </c>
      <c r="M23" s="161"/>
    </row>
    <row r="24" spans="1:13" ht="16.5">
      <c r="A24" s="190">
        <v>300</v>
      </c>
      <c r="B24" s="193"/>
      <c r="C24" s="148" t="e">
        <f t="shared" si="4"/>
        <v>#REF!</v>
      </c>
      <c r="D24" s="148" t="e">
        <f t="shared" si="4"/>
        <v>#REF!</v>
      </c>
      <c r="E24" s="236"/>
      <c r="F24" s="193"/>
      <c r="G24" s="162">
        <v>0</v>
      </c>
      <c r="H24" s="176">
        <f t="shared" si="6"/>
        <v>0</v>
      </c>
      <c r="I24" s="152"/>
      <c r="J24" s="159">
        <f t="shared" si="7"/>
        <v>0</v>
      </c>
      <c r="K24" s="160">
        <v>0</v>
      </c>
      <c r="L24" s="155">
        <v>0</v>
      </c>
      <c r="M24" s="161"/>
    </row>
    <row r="25" spans="1:13" ht="17.25" thickBot="1">
      <c r="A25" s="195">
        <v>300</v>
      </c>
      <c r="B25" s="196"/>
      <c r="C25" s="165" t="e">
        <f t="shared" si="4"/>
        <v>#REF!</v>
      </c>
      <c r="D25" s="165" t="e">
        <f t="shared" si="4"/>
        <v>#REF!</v>
      </c>
      <c r="E25" s="237"/>
      <c r="F25" s="196"/>
      <c r="G25" s="166">
        <v>0</v>
      </c>
      <c r="H25" s="176">
        <f t="shared" si="6"/>
        <v>0</v>
      </c>
      <c r="I25" s="168"/>
      <c r="J25" s="167">
        <f t="shared" si="7"/>
        <v>0</v>
      </c>
      <c r="K25" s="169">
        <v>0</v>
      </c>
      <c r="L25" s="170">
        <v>0</v>
      </c>
      <c r="M25" s="171"/>
    </row>
    <row r="26" spans="1:13" ht="16.5">
      <c r="A26" s="172">
        <v>400</v>
      </c>
      <c r="B26" s="191" t="s">
        <v>143</v>
      </c>
      <c r="C26" s="174" t="e">
        <f aca="true" t="shared" si="8" ref="C26:D41">+C25</f>
        <v>#REF!</v>
      </c>
      <c r="D26" s="174" t="e">
        <f t="shared" si="8"/>
        <v>#REF!</v>
      </c>
      <c r="E26" s="235" t="s">
        <v>26</v>
      </c>
      <c r="F26" s="192"/>
      <c r="G26" s="197">
        <v>0</v>
      </c>
      <c r="H26" s="176">
        <f t="shared" si="6"/>
        <v>0</v>
      </c>
      <c r="I26" s="177"/>
      <c r="J26" s="176">
        <f t="shared" si="7"/>
        <v>0</v>
      </c>
      <c r="K26" s="175">
        <v>0</v>
      </c>
      <c r="L26" s="178">
        <v>0</v>
      </c>
      <c r="M26" s="179"/>
    </row>
    <row r="27" spans="1:13" ht="17.25" thickBot="1">
      <c r="A27" s="195">
        <v>400</v>
      </c>
      <c r="B27" s="196"/>
      <c r="C27" s="165" t="e">
        <f t="shared" si="8"/>
        <v>#REF!</v>
      </c>
      <c r="D27" s="165" t="e">
        <f t="shared" si="8"/>
        <v>#REF!</v>
      </c>
      <c r="E27" s="237"/>
      <c r="F27" s="196"/>
      <c r="G27" s="166">
        <v>0</v>
      </c>
      <c r="H27" s="176">
        <f t="shared" si="6"/>
        <v>0</v>
      </c>
      <c r="I27" s="168"/>
      <c r="J27" s="167">
        <f t="shared" si="7"/>
        <v>0</v>
      </c>
      <c r="K27" s="169"/>
      <c r="L27" s="170">
        <v>0</v>
      </c>
      <c r="M27" s="171"/>
    </row>
    <row r="28" spans="1:29" ht="16.5">
      <c r="A28" s="198">
        <v>530</v>
      </c>
      <c r="B28" s="191" t="s">
        <v>30</v>
      </c>
      <c r="C28" s="174" t="e">
        <f t="shared" si="8"/>
        <v>#REF!</v>
      </c>
      <c r="D28" s="174" t="e">
        <f t="shared" si="8"/>
        <v>#REF!</v>
      </c>
      <c r="E28" s="235" t="s">
        <v>26</v>
      </c>
      <c r="F28" s="192"/>
      <c r="G28" s="197">
        <v>0</v>
      </c>
      <c r="H28" s="176">
        <f t="shared" si="6"/>
        <v>0</v>
      </c>
      <c r="I28" s="177"/>
      <c r="J28" s="176">
        <f t="shared" si="7"/>
        <v>0</v>
      </c>
      <c r="K28" s="175">
        <v>0</v>
      </c>
      <c r="L28" s="178">
        <v>0</v>
      </c>
      <c r="M28" s="179"/>
      <c r="AC28" s="44" t="s">
        <v>44</v>
      </c>
    </row>
    <row r="29" spans="1:29" ht="16.5">
      <c r="A29" s="147">
        <v>530</v>
      </c>
      <c r="B29" s="199" t="s">
        <v>33</v>
      </c>
      <c r="C29" s="148" t="e">
        <f t="shared" si="8"/>
        <v>#REF!</v>
      </c>
      <c r="D29" s="148" t="e">
        <f t="shared" si="8"/>
        <v>#REF!</v>
      </c>
      <c r="E29" s="236" t="s">
        <v>26</v>
      </c>
      <c r="F29" s="193"/>
      <c r="G29" s="162">
        <v>0</v>
      </c>
      <c r="H29" s="176">
        <f t="shared" si="6"/>
        <v>0</v>
      </c>
      <c r="I29" s="152"/>
      <c r="J29" s="159">
        <f t="shared" si="7"/>
        <v>0</v>
      </c>
      <c r="K29" s="160">
        <v>0</v>
      </c>
      <c r="L29" s="155">
        <v>0</v>
      </c>
      <c r="M29" s="161"/>
      <c r="AC29" s="4" t="s">
        <v>12</v>
      </c>
    </row>
    <row r="30" spans="1:29" ht="16.5">
      <c r="A30" s="190">
        <v>540</v>
      </c>
      <c r="B30" s="200" t="s">
        <v>28</v>
      </c>
      <c r="C30" s="148" t="e">
        <f t="shared" si="8"/>
        <v>#REF!</v>
      </c>
      <c r="D30" s="148" t="e">
        <f t="shared" si="8"/>
        <v>#REF!</v>
      </c>
      <c r="E30" s="236" t="s">
        <v>26</v>
      </c>
      <c r="F30" s="193"/>
      <c r="G30" s="162">
        <v>0</v>
      </c>
      <c r="H30" s="176">
        <f t="shared" si="6"/>
        <v>0</v>
      </c>
      <c r="I30" s="152"/>
      <c r="J30" s="159">
        <f t="shared" si="7"/>
        <v>0</v>
      </c>
      <c r="K30" s="160">
        <v>0</v>
      </c>
      <c r="L30" s="155">
        <v>0</v>
      </c>
      <c r="M30" s="161"/>
      <c r="AC30" s="4" t="s">
        <v>45</v>
      </c>
    </row>
    <row r="31" spans="1:29" ht="16.5">
      <c r="A31" s="190">
        <v>550</v>
      </c>
      <c r="B31" s="200" t="s">
        <v>31</v>
      </c>
      <c r="C31" s="148" t="e">
        <f t="shared" si="8"/>
        <v>#REF!</v>
      </c>
      <c r="D31" s="148" t="e">
        <f t="shared" si="8"/>
        <v>#REF!</v>
      </c>
      <c r="E31" s="236" t="s">
        <v>26</v>
      </c>
      <c r="F31" s="193"/>
      <c r="G31" s="162">
        <v>0</v>
      </c>
      <c r="H31" s="176">
        <f t="shared" si="6"/>
        <v>0</v>
      </c>
      <c r="I31" s="152"/>
      <c r="J31" s="159">
        <f t="shared" si="7"/>
        <v>0</v>
      </c>
      <c r="K31" s="160">
        <v>0</v>
      </c>
      <c r="L31" s="155">
        <v>0</v>
      </c>
      <c r="M31" s="161"/>
      <c r="AC31" s="5" t="s">
        <v>46</v>
      </c>
    </row>
    <row r="32" spans="1:29" ht="17.25" thickBot="1">
      <c r="A32" s="195">
        <v>582</v>
      </c>
      <c r="B32" s="201" t="s">
        <v>114</v>
      </c>
      <c r="C32" s="165" t="e">
        <f t="shared" si="8"/>
        <v>#REF!</v>
      </c>
      <c r="D32" s="165" t="e">
        <f t="shared" si="8"/>
        <v>#REF!</v>
      </c>
      <c r="E32" s="237" t="s">
        <v>26</v>
      </c>
      <c r="F32" s="196"/>
      <c r="G32" s="166">
        <v>0</v>
      </c>
      <c r="H32" s="176">
        <f t="shared" si="6"/>
        <v>0</v>
      </c>
      <c r="I32" s="168"/>
      <c r="J32" s="167">
        <f t="shared" si="7"/>
        <v>0</v>
      </c>
      <c r="K32" s="169">
        <v>0</v>
      </c>
      <c r="L32" s="170">
        <v>0</v>
      </c>
      <c r="M32" s="171"/>
      <c r="AC32" s="5" t="s">
        <v>47</v>
      </c>
    </row>
    <row r="33" spans="1:29" ht="16.5">
      <c r="A33" s="198">
        <v>582</v>
      </c>
      <c r="B33" s="191" t="s">
        <v>138</v>
      </c>
      <c r="C33" s="174" t="e">
        <f t="shared" si="8"/>
        <v>#REF!</v>
      </c>
      <c r="D33" s="174" t="e">
        <f t="shared" si="8"/>
        <v>#REF!</v>
      </c>
      <c r="E33" s="235" t="s">
        <v>26</v>
      </c>
      <c r="F33" s="192"/>
      <c r="G33" s="197">
        <v>0</v>
      </c>
      <c r="H33" s="176">
        <f t="shared" si="6"/>
        <v>0</v>
      </c>
      <c r="I33" s="177"/>
      <c r="J33" s="176">
        <f t="shared" si="7"/>
        <v>0</v>
      </c>
      <c r="K33" s="175">
        <v>0</v>
      </c>
      <c r="L33" s="178">
        <v>0</v>
      </c>
      <c r="M33" s="179"/>
      <c r="AC33" s="5" t="s">
        <v>47</v>
      </c>
    </row>
    <row r="34" spans="1:29" ht="16.5">
      <c r="A34" s="190">
        <v>582</v>
      </c>
      <c r="B34" s="202"/>
      <c r="C34" s="148" t="e">
        <f t="shared" si="8"/>
        <v>#REF!</v>
      </c>
      <c r="D34" s="148" t="e">
        <f t="shared" si="8"/>
        <v>#REF!</v>
      </c>
      <c r="E34" s="236"/>
      <c r="F34" s="193"/>
      <c r="G34" s="162">
        <v>0</v>
      </c>
      <c r="H34" s="176">
        <f t="shared" si="6"/>
        <v>0</v>
      </c>
      <c r="I34" s="177"/>
      <c r="J34" s="176">
        <f t="shared" si="7"/>
        <v>0</v>
      </c>
      <c r="K34" s="160">
        <v>0</v>
      </c>
      <c r="L34" s="155">
        <v>0</v>
      </c>
      <c r="M34" s="161"/>
      <c r="AC34" s="5" t="s">
        <v>49</v>
      </c>
    </row>
    <row r="35" spans="1:29" ht="16.5">
      <c r="A35" s="190">
        <v>582</v>
      </c>
      <c r="B35" s="202"/>
      <c r="C35" s="148" t="e">
        <f t="shared" si="8"/>
        <v>#REF!</v>
      </c>
      <c r="D35" s="148" t="e">
        <f t="shared" si="8"/>
        <v>#REF!</v>
      </c>
      <c r="E35" s="236"/>
      <c r="F35" s="193"/>
      <c r="G35" s="162">
        <v>0</v>
      </c>
      <c r="H35" s="176">
        <f t="shared" si="6"/>
        <v>0</v>
      </c>
      <c r="I35" s="177"/>
      <c r="J35" s="176">
        <f t="shared" si="7"/>
        <v>0</v>
      </c>
      <c r="K35" s="160">
        <v>0</v>
      </c>
      <c r="L35" s="155">
        <v>0</v>
      </c>
      <c r="M35" s="161"/>
      <c r="AC35" s="5" t="s">
        <v>48</v>
      </c>
    </row>
    <row r="36" spans="1:29" ht="16.5">
      <c r="A36" s="190">
        <v>582</v>
      </c>
      <c r="B36" s="202"/>
      <c r="C36" s="148" t="e">
        <f t="shared" si="8"/>
        <v>#REF!</v>
      </c>
      <c r="D36" s="148" t="e">
        <f t="shared" si="8"/>
        <v>#REF!</v>
      </c>
      <c r="E36" s="236"/>
      <c r="F36" s="193"/>
      <c r="G36" s="162">
        <v>0</v>
      </c>
      <c r="H36" s="176">
        <f t="shared" si="6"/>
        <v>0</v>
      </c>
      <c r="I36" s="177"/>
      <c r="J36" s="176">
        <f t="shared" si="7"/>
        <v>0</v>
      </c>
      <c r="K36" s="160">
        <v>0</v>
      </c>
      <c r="L36" s="155">
        <v>0</v>
      </c>
      <c r="M36" s="161"/>
      <c r="AC36" s="5" t="s">
        <v>50</v>
      </c>
    </row>
    <row r="37" spans="1:29" ht="17.25" thickBot="1">
      <c r="A37" s="195">
        <v>582</v>
      </c>
      <c r="B37" s="203"/>
      <c r="C37" s="165" t="e">
        <f t="shared" si="8"/>
        <v>#REF!</v>
      </c>
      <c r="D37" s="165" t="e">
        <f t="shared" si="8"/>
        <v>#REF!</v>
      </c>
      <c r="E37" s="237"/>
      <c r="F37" s="196"/>
      <c r="G37" s="166">
        <v>0</v>
      </c>
      <c r="H37" s="176">
        <f t="shared" si="6"/>
        <v>0</v>
      </c>
      <c r="I37" s="168"/>
      <c r="J37" s="167">
        <f t="shared" si="7"/>
        <v>0</v>
      </c>
      <c r="K37" s="169">
        <v>0</v>
      </c>
      <c r="L37" s="170">
        <v>0</v>
      </c>
      <c r="M37" s="171"/>
      <c r="AC37" s="5" t="s">
        <v>52</v>
      </c>
    </row>
    <row r="38" spans="1:29" ht="16.5">
      <c r="A38" s="198">
        <v>610</v>
      </c>
      <c r="B38" s="191" t="s">
        <v>19</v>
      </c>
      <c r="C38" s="174" t="e">
        <f t="shared" si="8"/>
        <v>#REF!</v>
      </c>
      <c r="D38" s="174" t="e">
        <f t="shared" si="8"/>
        <v>#REF!</v>
      </c>
      <c r="E38" s="235" t="s">
        <v>26</v>
      </c>
      <c r="F38" s="192"/>
      <c r="G38" s="197">
        <v>0</v>
      </c>
      <c r="H38" s="176">
        <f t="shared" si="6"/>
        <v>0</v>
      </c>
      <c r="I38" s="177"/>
      <c r="J38" s="176">
        <f t="shared" si="7"/>
        <v>0</v>
      </c>
      <c r="K38" s="175">
        <v>0</v>
      </c>
      <c r="L38" s="178">
        <v>0</v>
      </c>
      <c r="M38" s="179"/>
      <c r="AC38" s="5" t="s">
        <v>53</v>
      </c>
    </row>
    <row r="39" spans="1:29" ht="16.5">
      <c r="A39" s="190">
        <v>610</v>
      </c>
      <c r="B39" s="193"/>
      <c r="C39" s="148" t="e">
        <f t="shared" si="8"/>
        <v>#REF!</v>
      </c>
      <c r="D39" s="148" t="e">
        <f t="shared" si="8"/>
        <v>#REF!</v>
      </c>
      <c r="E39" s="236"/>
      <c r="F39" s="193"/>
      <c r="G39" s="162">
        <v>0</v>
      </c>
      <c r="H39" s="176">
        <f aca="true" t="shared" si="9" ref="H39:H44">+G39</f>
        <v>0</v>
      </c>
      <c r="I39" s="177"/>
      <c r="J39" s="176">
        <f t="shared" si="7"/>
        <v>0</v>
      </c>
      <c r="K39" s="160">
        <v>0</v>
      </c>
      <c r="L39" s="155">
        <v>0</v>
      </c>
      <c r="M39" s="161"/>
      <c r="AC39" s="5" t="s">
        <v>52</v>
      </c>
    </row>
    <row r="40" spans="1:29" ht="16.5">
      <c r="A40" s="190">
        <v>610</v>
      </c>
      <c r="B40" s="193"/>
      <c r="C40" s="148" t="e">
        <f t="shared" si="8"/>
        <v>#REF!</v>
      </c>
      <c r="D40" s="148" t="e">
        <f t="shared" si="8"/>
        <v>#REF!</v>
      </c>
      <c r="E40" s="236"/>
      <c r="F40" s="193"/>
      <c r="G40" s="162">
        <v>0</v>
      </c>
      <c r="H40" s="176">
        <f t="shared" si="9"/>
        <v>0</v>
      </c>
      <c r="I40" s="177"/>
      <c r="J40" s="176">
        <f t="shared" si="7"/>
        <v>0</v>
      </c>
      <c r="K40" s="160">
        <v>0</v>
      </c>
      <c r="L40" s="155">
        <v>0</v>
      </c>
      <c r="M40" s="161"/>
      <c r="AC40" s="4" t="s">
        <v>16</v>
      </c>
    </row>
    <row r="41" spans="1:29" ht="16.5">
      <c r="A41" s="190">
        <v>610</v>
      </c>
      <c r="B41" s="193"/>
      <c r="C41" s="148" t="e">
        <f t="shared" si="8"/>
        <v>#REF!</v>
      </c>
      <c r="D41" s="148" t="e">
        <f t="shared" si="8"/>
        <v>#REF!</v>
      </c>
      <c r="E41" s="236"/>
      <c r="F41" s="193"/>
      <c r="G41" s="162">
        <v>0</v>
      </c>
      <c r="H41" s="176">
        <f t="shared" si="9"/>
        <v>0</v>
      </c>
      <c r="I41" s="177"/>
      <c r="J41" s="176">
        <f t="shared" si="7"/>
        <v>0</v>
      </c>
      <c r="K41" s="160">
        <v>0</v>
      </c>
      <c r="L41" s="155">
        <v>0</v>
      </c>
      <c r="M41" s="161"/>
      <c r="AC41" s="4" t="s">
        <v>148</v>
      </c>
    </row>
    <row r="42" spans="1:29" ht="16.5">
      <c r="A42" s="190">
        <v>610</v>
      </c>
      <c r="B42" s="193"/>
      <c r="C42" s="148" t="e">
        <f aca="true" t="shared" si="10" ref="C42:D50">+C41</f>
        <v>#REF!</v>
      </c>
      <c r="D42" s="148" t="e">
        <f t="shared" si="10"/>
        <v>#REF!</v>
      </c>
      <c r="E42" s="236"/>
      <c r="F42" s="193"/>
      <c r="G42" s="162">
        <v>0</v>
      </c>
      <c r="H42" s="176">
        <f t="shared" si="9"/>
        <v>0</v>
      </c>
      <c r="I42" s="177"/>
      <c r="J42" s="176">
        <f t="shared" si="7"/>
        <v>0</v>
      </c>
      <c r="K42" s="160">
        <v>0</v>
      </c>
      <c r="L42" s="155">
        <v>0</v>
      </c>
      <c r="M42" s="161"/>
      <c r="AC42" s="5"/>
    </row>
    <row r="43" spans="1:29" ht="16.5">
      <c r="A43" s="190">
        <v>610</v>
      </c>
      <c r="B43" s="193"/>
      <c r="C43" s="148" t="e">
        <f t="shared" si="10"/>
        <v>#REF!</v>
      </c>
      <c r="D43" s="148" t="e">
        <f t="shared" si="10"/>
        <v>#REF!</v>
      </c>
      <c r="E43" s="236"/>
      <c r="F43" s="193"/>
      <c r="G43" s="162">
        <v>0</v>
      </c>
      <c r="H43" s="176">
        <f t="shared" si="9"/>
        <v>0</v>
      </c>
      <c r="I43" s="177"/>
      <c r="J43" s="176">
        <f t="shared" si="7"/>
        <v>0</v>
      </c>
      <c r="K43" s="160">
        <v>0</v>
      </c>
      <c r="L43" s="155">
        <v>0</v>
      </c>
      <c r="M43" s="161"/>
      <c r="AC43" s="5"/>
    </row>
    <row r="44" spans="1:29" ht="17.25" thickBot="1">
      <c r="A44" s="195">
        <v>610</v>
      </c>
      <c r="B44" s="196"/>
      <c r="C44" s="165" t="e">
        <f t="shared" si="10"/>
        <v>#REF!</v>
      </c>
      <c r="D44" s="165" t="e">
        <f t="shared" si="10"/>
        <v>#REF!</v>
      </c>
      <c r="E44" s="237"/>
      <c r="F44" s="196"/>
      <c r="G44" s="166">
        <v>0</v>
      </c>
      <c r="H44" s="176">
        <f t="shared" si="9"/>
        <v>0</v>
      </c>
      <c r="I44" s="168"/>
      <c r="J44" s="167">
        <f t="shared" si="7"/>
        <v>0</v>
      </c>
      <c r="K44" s="169">
        <v>0</v>
      </c>
      <c r="L44" s="170">
        <v>0</v>
      </c>
      <c r="M44" s="171"/>
      <c r="AC44" s="5"/>
    </row>
    <row r="45" spans="1:13" ht="16.5">
      <c r="A45" s="198">
        <v>642</v>
      </c>
      <c r="B45" s="191" t="s">
        <v>21</v>
      </c>
      <c r="C45" s="174" t="e">
        <f t="shared" si="10"/>
        <v>#REF!</v>
      </c>
      <c r="D45" s="174" t="e">
        <f t="shared" si="10"/>
        <v>#REF!</v>
      </c>
      <c r="E45" s="235" t="s">
        <v>26</v>
      </c>
      <c r="F45" s="192"/>
      <c r="G45" s="197">
        <v>0</v>
      </c>
      <c r="H45" s="176">
        <f aca="true" t="shared" si="11" ref="H45:H50">+G45</f>
        <v>0</v>
      </c>
      <c r="I45" s="177"/>
      <c r="J45" s="176">
        <f t="shared" si="7"/>
        <v>0</v>
      </c>
      <c r="K45" s="175">
        <v>0</v>
      </c>
      <c r="L45" s="178">
        <v>0</v>
      </c>
      <c r="M45" s="179"/>
    </row>
    <row r="46" spans="1:29" ht="17.25" thickBot="1">
      <c r="A46" s="195">
        <v>642</v>
      </c>
      <c r="B46" s="203"/>
      <c r="C46" s="165" t="e">
        <f t="shared" si="10"/>
        <v>#REF!</v>
      </c>
      <c r="D46" s="165" t="e">
        <f t="shared" si="10"/>
        <v>#REF!</v>
      </c>
      <c r="E46" s="237"/>
      <c r="F46" s="196"/>
      <c r="G46" s="166">
        <v>0</v>
      </c>
      <c r="H46" s="176">
        <f t="shared" si="11"/>
        <v>0</v>
      </c>
      <c r="I46" s="168"/>
      <c r="J46" s="167">
        <f t="shared" si="7"/>
        <v>0</v>
      </c>
      <c r="K46" s="169">
        <v>0</v>
      </c>
      <c r="L46" s="170">
        <v>0</v>
      </c>
      <c r="M46" s="171"/>
      <c r="AC46" s="5"/>
    </row>
    <row r="47" spans="1:13" ht="16.5">
      <c r="A47" s="198">
        <v>730</v>
      </c>
      <c r="B47" s="191" t="s">
        <v>23</v>
      </c>
      <c r="C47" s="174" t="e">
        <f t="shared" si="10"/>
        <v>#REF!</v>
      </c>
      <c r="D47" s="174" t="e">
        <f t="shared" si="10"/>
        <v>#REF!</v>
      </c>
      <c r="E47" s="235" t="s">
        <v>26</v>
      </c>
      <c r="F47" s="192"/>
      <c r="G47" s="197">
        <v>0</v>
      </c>
      <c r="H47" s="176">
        <f t="shared" si="11"/>
        <v>0</v>
      </c>
      <c r="I47" s="177"/>
      <c r="J47" s="176">
        <f t="shared" si="7"/>
        <v>0</v>
      </c>
      <c r="K47" s="175">
        <v>0</v>
      </c>
      <c r="L47" s="178">
        <v>0</v>
      </c>
      <c r="M47" s="179"/>
    </row>
    <row r="48" spans="1:29" ht="16.5">
      <c r="A48" s="190">
        <v>730</v>
      </c>
      <c r="B48" s="204"/>
      <c r="C48" s="148" t="e">
        <f t="shared" si="10"/>
        <v>#REF!</v>
      </c>
      <c r="D48" s="148" t="e">
        <f t="shared" si="10"/>
        <v>#REF!</v>
      </c>
      <c r="E48" s="238"/>
      <c r="F48" s="205"/>
      <c r="G48" s="206"/>
      <c r="H48" s="176">
        <f t="shared" si="11"/>
        <v>0</v>
      </c>
      <c r="I48" s="177"/>
      <c r="J48" s="176">
        <f t="shared" si="7"/>
        <v>0</v>
      </c>
      <c r="K48" s="207">
        <v>0</v>
      </c>
      <c r="L48" s="155">
        <v>0</v>
      </c>
      <c r="M48" s="161"/>
      <c r="AC48" s="5"/>
    </row>
    <row r="49" spans="1:29" ht="17.25" thickBot="1">
      <c r="A49" s="195">
        <v>730</v>
      </c>
      <c r="B49" s="203"/>
      <c r="C49" s="165" t="e">
        <f t="shared" si="10"/>
        <v>#REF!</v>
      </c>
      <c r="D49" s="165" t="e">
        <f t="shared" si="10"/>
        <v>#REF!</v>
      </c>
      <c r="E49" s="237"/>
      <c r="F49" s="196"/>
      <c r="G49" s="166">
        <v>0</v>
      </c>
      <c r="H49" s="176">
        <f t="shared" si="11"/>
        <v>0</v>
      </c>
      <c r="I49" s="168"/>
      <c r="J49" s="167">
        <f t="shared" si="7"/>
        <v>0</v>
      </c>
      <c r="K49" s="169">
        <v>0</v>
      </c>
      <c r="L49" s="170">
        <v>0</v>
      </c>
      <c r="M49" s="171"/>
      <c r="AC49" s="5"/>
    </row>
    <row r="50" spans="1:13" ht="17.25" thickBot="1">
      <c r="A50" s="208">
        <v>890</v>
      </c>
      <c r="B50" s="209" t="s">
        <v>32</v>
      </c>
      <c r="C50" s="210" t="e">
        <f t="shared" si="10"/>
        <v>#REF!</v>
      </c>
      <c r="D50" s="210" t="e">
        <f t="shared" si="10"/>
        <v>#REF!</v>
      </c>
      <c r="E50" s="239" t="s">
        <v>26</v>
      </c>
      <c r="F50" s="211"/>
      <c r="G50" s="212">
        <v>0</v>
      </c>
      <c r="H50" s="213">
        <f t="shared" si="11"/>
        <v>0</v>
      </c>
      <c r="I50" s="182"/>
      <c r="J50" s="213">
        <f t="shared" si="7"/>
        <v>0</v>
      </c>
      <c r="K50" s="183">
        <v>0</v>
      </c>
      <c r="L50" s="214">
        <v>0</v>
      </c>
      <c r="M50" s="215"/>
    </row>
    <row r="51" spans="1:13" ht="16.5">
      <c r="A51" s="216"/>
      <c r="B51" s="216"/>
      <c r="C51" s="216"/>
      <c r="D51" s="216"/>
      <c r="E51" s="216"/>
      <c r="F51" s="216"/>
      <c r="G51" s="216"/>
      <c r="H51" s="216"/>
      <c r="I51" s="216"/>
      <c r="J51" s="216"/>
      <c r="K51" s="216"/>
      <c r="L51" s="216"/>
      <c r="M51" s="216"/>
    </row>
    <row r="52" spans="1:13" ht="16.5">
      <c r="A52" s="216"/>
      <c r="B52" s="216"/>
      <c r="C52" s="216"/>
      <c r="D52" s="216"/>
      <c r="E52" s="217" t="s">
        <v>152</v>
      </c>
      <c r="F52" s="216"/>
      <c r="G52" s="218"/>
      <c r="H52" s="219">
        <f>SUM(H8:H50)</f>
        <v>0</v>
      </c>
      <c r="I52" s="219"/>
      <c r="J52" s="220">
        <f>SUM(J8:J50)</f>
        <v>0</v>
      </c>
      <c r="K52" s="220">
        <f>SUM(K8:K50)</f>
        <v>0</v>
      </c>
      <c r="L52" s="216"/>
      <c r="M52" s="216"/>
    </row>
    <row r="53" spans="1:29" ht="39" customHeight="1">
      <c r="A53" s="137"/>
      <c r="B53" s="138" t="s">
        <v>142</v>
      </c>
      <c r="C53" s="138"/>
      <c r="D53" s="138"/>
      <c r="E53" s="138"/>
      <c r="F53" s="272" t="s">
        <v>140</v>
      </c>
      <c r="G53" s="272"/>
      <c r="H53" s="272"/>
      <c r="I53" s="272"/>
      <c r="J53" s="129"/>
      <c r="K53" s="272" t="s">
        <v>141</v>
      </c>
      <c r="L53" s="272"/>
      <c r="M53" s="272"/>
      <c r="AC53" s="5"/>
    </row>
    <row r="54" spans="1:25" ht="15" customHeight="1">
      <c r="A54" s="273" t="s">
        <v>156</v>
      </c>
      <c r="B54" s="273"/>
      <c r="C54" s="273"/>
      <c r="D54" s="273"/>
      <c r="E54" s="273"/>
      <c r="F54" s="127" t="s">
        <v>133</v>
      </c>
      <c r="G54" s="131"/>
      <c r="H54" s="131"/>
      <c r="I54" s="131"/>
      <c r="J54" s="130"/>
      <c r="K54" s="139" t="s">
        <v>149</v>
      </c>
      <c r="L54" s="139"/>
      <c r="M54" s="139"/>
      <c r="X54" s="61" t="s">
        <v>101</v>
      </c>
      <c r="Y54" s="61" t="s">
        <v>72</v>
      </c>
    </row>
    <row r="55" spans="2:29" ht="14.25">
      <c r="B55" s="55"/>
      <c r="C55" s="55"/>
      <c r="D55" s="55"/>
      <c r="E55" s="55"/>
      <c r="F55" s="140"/>
      <c r="G55" s="57"/>
      <c r="H55" s="141"/>
      <c r="I55" s="59"/>
      <c r="J55" s="59"/>
      <c r="K55" s="59"/>
      <c r="L55" s="59"/>
      <c r="X55" s="44" t="s">
        <v>73</v>
      </c>
      <c r="Y55" s="44" t="s">
        <v>74</v>
      </c>
      <c r="AC55" s="4"/>
    </row>
  </sheetData>
  <sheetProtection password="CCC5" sheet="1"/>
  <mergeCells count="10">
    <mergeCell ref="H4:J4"/>
    <mergeCell ref="F53:I53"/>
    <mergeCell ref="K53:M53"/>
    <mergeCell ref="A54:E54"/>
    <mergeCell ref="A1:M1"/>
    <mergeCell ref="A2:M2"/>
    <mergeCell ref="A4:B4"/>
    <mergeCell ref="K4:M4"/>
    <mergeCell ref="A7:B7"/>
    <mergeCell ref="F20:L20"/>
  </mergeCells>
  <dataValidations count="2">
    <dataValidation type="list" allowBlank="1" showInputMessage="1" showErrorMessage="1" errorTitle="Select A Funding Source" sqref="I21:I50 I8:I19">
      <formula1>$AC$29:$AC$55</formula1>
    </dataValidation>
    <dataValidation type="list" allowBlank="1" showInputMessage="1" showErrorMessage="1" sqref="L8:L19 L21:L50">
      <formula1>'Budget Efficiency Form'!#REF!</formula1>
    </dataValidation>
  </dataValidations>
  <printOptions horizontalCentered="1"/>
  <pageMargins left="0.45" right="0.45" top="0.5" bottom="0.5" header="0.3" footer="0.3"/>
  <pageSetup fitToHeight="2" fitToWidth="1" horizontalDpi="600" verticalDpi="600" orientation="portrait" scale="78" r:id="rId3"/>
  <rowBreaks count="1" manualBreakCount="1">
    <brk id="5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EBRPSS</dc:creator>
  <cp:keywords/>
  <dc:description/>
  <cp:lastModifiedBy>Nakethia Washington</cp:lastModifiedBy>
  <cp:lastPrinted>2018-03-07T17:12:20Z</cp:lastPrinted>
  <dcterms:created xsi:type="dcterms:W3CDTF">2007-11-29T18:19:05Z</dcterms:created>
  <dcterms:modified xsi:type="dcterms:W3CDTF">2019-03-08T21:11:31Z</dcterms:modified>
  <cp:category/>
  <cp:version/>
  <cp:contentType/>
  <cp:contentStatus/>
</cp:coreProperties>
</file>